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ограммная структура" sheetId="1" r:id="rId1"/>
  </sheets>
  <definedNames>
    <definedName name="_xlnm._FilterDatabase" localSheetId="0" hidden="1">'программная структура'!$D$9:$D$231</definedName>
    <definedName name="APPT" localSheetId="0">'программная структура'!#REF!</definedName>
    <definedName name="FIO" localSheetId="0">'программная структура'!#REF!</definedName>
    <definedName name="SIGN" localSheetId="0">'программная структура'!#REF!</definedName>
  </definedNames>
  <calcPr fullCalcOnLoad="1"/>
</workbook>
</file>

<file path=xl/sharedStrings.xml><?xml version="1.0" encoding="utf-8"?>
<sst xmlns="http://schemas.openxmlformats.org/spreadsheetml/2006/main" count="499" uniqueCount="224">
  <si>
    <t>Строительство, реконструкция, ремонт, содержание автомобильных дорог, дорожных сооружений местного значения</t>
  </si>
  <si>
    <t>Уплата государственной пошлины по судебным делам</t>
  </si>
  <si>
    <t>62.9.1504</t>
  </si>
  <si>
    <t>Уплата прочих  налогов, сборов и иных платежей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</si>
  <si>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</t>
  </si>
  <si>
    <t>62.9.1502</t>
  </si>
  <si>
    <t>870</t>
  </si>
  <si>
    <t>61.8</t>
  </si>
  <si>
    <t>Содержание органов местного самоуправления</t>
  </si>
  <si>
    <t>61.7</t>
  </si>
  <si>
    <t>61.7.1102</t>
  </si>
  <si>
    <t>61.7.1104</t>
  </si>
  <si>
    <t>61.8.1103</t>
  </si>
  <si>
    <t>61.8.1105</t>
  </si>
  <si>
    <t>Расходы на выплаты муниципальным служащим органов местного самоуправления</t>
  </si>
  <si>
    <t>62.9.1505</t>
  </si>
  <si>
    <t>62.9.1506</t>
  </si>
  <si>
    <t>62.9.1507</t>
  </si>
  <si>
    <t>Социальная политика в Сиверском городском поселении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</si>
  <si>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Сиверского городского поселения на 2014 год </t>
  </si>
  <si>
    <t>Развитие физической культуры и спорта в Сиверском городском поселении</t>
  </si>
  <si>
    <t>Развитие физической культуры и массового спорта в Сиверском городском поселении</t>
  </si>
  <si>
    <t>240</t>
  </si>
  <si>
    <t xml:space="preserve">Обеспечение деятельности подведомственных учреждений </t>
  </si>
  <si>
    <t>Физическая культура и спорт</t>
  </si>
  <si>
    <t>1101</t>
  </si>
  <si>
    <t>53.9.1290</t>
  </si>
  <si>
    <t>Развитие культуры и искусства в Сиверском городском поселении</t>
  </si>
  <si>
    <t>Развитие культуры вСиверском городском поселении</t>
  </si>
  <si>
    <t>55.1.9526</t>
  </si>
  <si>
    <t>Переселение граждан из аварийного жилого фонда</t>
  </si>
  <si>
    <t>62.9.9548</t>
  </si>
  <si>
    <t>62.9.1503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</si>
  <si>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</si>
  <si>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</si>
  <si>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</si>
  <si>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</si>
  <si>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</si>
  <si>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</si>
  <si>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</si>
  <si>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</si>
  <si>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</si>
  <si>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</si>
  <si>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</si>
  <si>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</si>
  <si>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>Резервные фонды местных администраций</t>
  </si>
  <si>
    <t>Прочие расходы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</si>
  <si>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</si>
  <si>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</si>
  <si>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</si>
  <si>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Проведение мероприятий, осуществляемых органами местного самоуправления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</si>
  <si>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</si>
  <si>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Обеспечение деятельности подведомственных учреждений</t>
  </si>
  <si>
    <t>Органы внутренних дел</t>
  </si>
  <si>
    <t>0302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</si>
  <si>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</si>
  <si>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</si>
  <si>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</si>
  <si>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Общеэкономические вопросы</t>
  </si>
  <si>
    <t>0401</t>
  </si>
  <si>
    <t>Дорожное хозяйство (дорожные фонды)</t>
  </si>
  <si>
    <t>0409</t>
  </si>
  <si>
    <t>Бюджетные инвестиции в объекты капитального строительства собственности муниципальных образований</t>
  </si>
  <si>
    <t>Связь и информатика</t>
  </si>
  <si>
    <t>0410</t>
  </si>
  <si>
    <t>Отдельные мероприятия в области информационно-коммуникационных технологий и связи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</si>
  <si>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</si>
  <si>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</si>
  <si>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</si>
  <si>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Обеспечение мероприятий по содержанию, текущему и капитальному ремонту многоквартирных домов</t>
  </si>
  <si>
    <t>Мероприятия в области спорта, физической культуры и туризма</t>
  </si>
  <si>
    <t>53.9.1534</t>
  </si>
  <si>
    <t>Жилищное хозяйство</t>
  </si>
  <si>
    <t>0501</t>
  </si>
  <si>
    <t>Коммунальное хозяйство</t>
  </si>
  <si>
    <t>Молодежная политика и оздоровление детей</t>
  </si>
  <si>
    <t>0707</t>
  </si>
  <si>
    <t>Проведение мероприятий для детей и молодежи</t>
  </si>
  <si>
    <t>Культура</t>
  </si>
  <si>
    <t>0801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</si>
  <si>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</si>
  <si>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</si>
  <si>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</si>
  <si>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52.3.1528</t>
  </si>
  <si>
    <t>55.2</t>
  </si>
  <si>
    <t>Иные пенсии, социальные доплаты к пенсиям</t>
  </si>
  <si>
    <t>321</t>
  </si>
  <si>
    <t>Социальная поддержка отдельных категорий граждан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</si>
  <si>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</si>
  <si>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</si>
  <si>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</si>
  <si>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</si>
  <si>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</si>
  <si>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</si>
  <si>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Бюджет на 2014 год, тыс.руб.</t>
  </si>
  <si>
    <t>540</t>
  </si>
  <si>
    <t>Резервные средства</t>
  </si>
  <si>
    <t>Диспансеризация муниципальных и немуниципальных служащих</t>
  </si>
  <si>
    <t>Премии и гранты</t>
  </si>
  <si>
    <t>350</t>
  </si>
  <si>
    <t>852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</si>
  <si>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</si>
  <si>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</si>
  <si>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</si>
  <si>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57.1.1515</t>
  </si>
  <si>
    <t>62.9.1517</t>
  </si>
  <si>
    <t>57.2.9504</t>
  </si>
  <si>
    <t>Бюджетные инвестиции в объекты капитального строительства собственности государственной (муниципальной) собственности</t>
  </si>
  <si>
    <t>55.1.1508</t>
  </si>
  <si>
    <t>59.2.1523</t>
  </si>
  <si>
    <t>58.1.9540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</si>
  <si>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</si>
  <si>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</si>
  <si>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52</t>
  </si>
  <si>
    <t>52.3</t>
  </si>
  <si>
    <t>53.9</t>
  </si>
  <si>
    <t>54.1</t>
  </si>
  <si>
    <t>54.2</t>
  </si>
  <si>
    <t>Обеспечение качественным жильем граждан на территории Гатчинского муниципального района</t>
  </si>
  <si>
    <t>Обеспечение жильем и поддержка граждан, нуждающихся в улучшении жилищных условий</t>
  </si>
  <si>
    <t>55.1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</si>
  <si>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</si>
  <si>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</si>
  <si>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56.1</t>
  </si>
  <si>
    <t>56.2</t>
  </si>
  <si>
    <t>57.1</t>
  </si>
  <si>
    <t>57.2</t>
  </si>
  <si>
    <t>57.3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</si>
  <si>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</si>
  <si>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</si>
  <si>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54.2.1546</t>
  </si>
  <si>
    <t>Прочие мероприятия в сфере культуры, кинематографии, средств массовой информации</t>
  </si>
  <si>
    <t>54.1.1250</t>
  </si>
  <si>
    <t>54.1.1260</t>
  </si>
  <si>
    <t>59.2</t>
  </si>
  <si>
    <t>Непрограммная часть</t>
  </si>
  <si>
    <t>Обеспечение деятельности органов управления</t>
  </si>
  <si>
    <t>Прочие непрограммные расходы</t>
  </si>
  <si>
    <t>62.9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</si>
  <si>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</si>
  <si>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</si>
  <si>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</si>
  <si>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</si>
  <si>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Прочая закупка товаров, работ и услуг для обеспечения государственных (муниципальных) нужд</t>
  </si>
  <si>
    <t>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</si>
  <si>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</si>
  <si>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</si>
  <si>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55.2.1519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</si>
  <si>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</si>
  <si>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55.2.1520</t>
  </si>
  <si>
    <t>Содержание муниципального жилищного фонда, в том числе капитальный ремонт муниципального жилищного фонда</t>
  </si>
  <si>
    <t>55.2.1521</t>
  </si>
  <si>
    <t>Мероприятия в области жилищного хозяйства</t>
  </si>
  <si>
    <t>55.2.1522</t>
  </si>
  <si>
    <t>Мероприятия в области коммунального хозяйства</t>
  </si>
  <si>
    <t>Развитие инженерной и социальной инфраструктуры в районах массовой жилой застройки</t>
  </si>
  <si>
    <t>55.4.1538</t>
  </si>
  <si>
    <t>0503</t>
  </si>
  <si>
    <t>Уличное освещение</t>
  </si>
  <si>
    <t>Озеленение</t>
  </si>
  <si>
    <t>55.4.1540</t>
  </si>
  <si>
    <t>55.4.1542</t>
  </si>
  <si>
    <t>Прочия мероприятия по благоустройству городских округов и поселений</t>
  </si>
  <si>
    <t>БезопасностьСиверского городского поселения</t>
  </si>
  <si>
    <t>Профилактика правонарушений в Сиверском городском поселении</t>
  </si>
  <si>
    <t>56.2.1511</t>
  </si>
  <si>
    <t>0310</t>
  </si>
  <si>
    <t>Обеспечение пожарной безопасности</t>
  </si>
  <si>
    <t>Социально-экономическое развитие Сиверского городского поселения</t>
  </si>
  <si>
    <t>Информационное общество в Сиверском городском поселении</t>
  </si>
  <si>
    <t>Стимулирование экономической активности Сиверского городского поселения</t>
  </si>
  <si>
    <t>Развитие и поддержка предпринимательства в Сиверском городском поселении</t>
  </si>
  <si>
    <t>57.2.1533</t>
  </si>
  <si>
    <t>Организация общественных работ для безработных граждан на территории Сиверского городского поселения</t>
  </si>
  <si>
    <t>57.3.1539</t>
  </si>
  <si>
    <t>Развитие автомобильных дорог Сиверского городского поселения</t>
  </si>
  <si>
    <t>57.3.9559</t>
  </si>
  <si>
    <t>Энергосбережение и повышение энергетической эффективности на территории Сиверского городского поселения</t>
  </si>
  <si>
    <t>62.9.1302</t>
  </si>
  <si>
    <t>Передача полномочий по казначейскому исполнению бюджетов поселений</t>
  </si>
  <si>
    <t>62.9.1303</t>
  </si>
  <si>
    <t>Передача полномочий по некоторым жилищным вопросам</t>
  </si>
  <si>
    <t>62.9.1304</t>
  </si>
  <si>
    <t>Передача полномочий по регулированию тарифов на товары и услуги организаций коммунального хозяйства</t>
  </si>
  <si>
    <t>62.9.1306</t>
  </si>
  <si>
    <t>Передача полномочий по осуществлению финансового контроля бюжетов поселений</t>
  </si>
  <si>
    <t>62.9.1307</t>
  </si>
  <si>
    <t xml:space="preserve">Иные межбюджетные трансферты </t>
  </si>
  <si>
    <t>Передача полномочий по организации централизованных коммунальных услуг</t>
  </si>
  <si>
    <t>62.9.1518</t>
  </si>
  <si>
    <t>Мероприятия в областиземлеустройству и землепользованию</t>
  </si>
  <si>
    <t>Устойчивое общественное развитие в Сиверском городском поселении</t>
  </si>
  <si>
    <t>МолодежьСиверского городского поселения</t>
  </si>
  <si>
    <t>Сиверского городского поселения</t>
  </si>
  <si>
    <t>0502</t>
  </si>
  <si>
    <t xml:space="preserve">Развитие муниципальной службы в администрации Сиверского городского поселения и ее структурных подразделениях , обладающих правами юридического лица </t>
  </si>
  <si>
    <t>62.9.1543</t>
  </si>
  <si>
    <t>0107</t>
  </si>
  <si>
    <t>Проведение выборов в представительные органы муниципального образования</t>
  </si>
  <si>
    <t xml:space="preserve">Проведение выборов </t>
  </si>
  <si>
    <t>55.4.9558</t>
  </si>
  <si>
    <t>62.9.5118</t>
  </si>
  <si>
    <t>Осуществление первичного воинскоо учета на территориях, где отсутствуют военные комиссариаты</t>
  </si>
  <si>
    <t>0203</t>
  </si>
  <si>
    <t>Развитие части территорий городского (сельского)поселения)</t>
  </si>
  <si>
    <t>Благоустройство</t>
  </si>
  <si>
    <t>Организация и содержание мест захоранения</t>
  </si>
  <si>
    <t>56.1.1548</t>
  </si>
  <si>
    <t>Исполнение</t>
  </si>
  <si>
    <t>% исполнения</t>
  </si>
  <si>
    <t>Оказание поддержки гражданам, пострадавшим в результате пожара муниципального жилого фонда</t>
  </si>
  <si>
    <t>55.1.7080</t>
  </si>
  <si>
    <t>412</t>
  </si>
  <si>
    <t>55.1.9503</t>
  </si>
  <si>
    <t>61.7.7134</t>
  </si>
  <si>
    <t>62.9.1541</t>
  </si>
  <si>
    <t>55.1.9603</t>
  </si>
  <si>
    <t>401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</si>
  <si>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(ГК)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</si>
  <si>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</si>
  <si>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(ОБ)</t>
  </si>
  <si>
    <t>Приложение   4</t>
  </si>
  <si>
    <t>к Решению № 25 от 21.05.14г. Совета депутатов</t>
  </si>
  <si>
    <t>№  от 21.05.2014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</si>
</sst>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#,##0.000"/>
  </numFmts>
  <fonts count="31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8" fillId="24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" fontId="8" fillId="4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6" fillId="22" borderId="10" xfId="0" applyNumberFormat="1" applyFont="1" applyFill="1" applyBorder="1" applyAlignment="1">
      <alignment horizontal="right" vertical="center" wrapText="1"/>
    </xf>
    <xf numFmtId="49" fontId="6" fillId="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2" fillId="22" borderId="10" xfId="0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24" borderId="10" xfId="0" applyFont="1" applyFill="1" applyBorder="1" applyAlignment="1">
      <alignment horizontal="justify" vertical="center" wrapText="1"/>
    </xf>
    <xf numFmtId="49" fontId="6" fillId="22" borderId="10" xfId="0" applyNumberFormat="1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horizontal="justify" vertical="center" wrapText="1"/>
    </xf>
    <xf numFmtId="49" fontId="1" fillId="7" borderId="1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4" fontId="8" fillId="5" borderId="0" xfId="0" applyNumberFormat="1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2" fontId="11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vertical="center" wrapText="1"/>
    </xf>
    <xf numFmtId="2" fontId="4" fillId="24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51"/>
  <sheetViews>
    <sheetView showGridLines="0" tabSelected="1" zoomScale="120" zoomScaleNormal="120" zoomScalePageLayoutView="0" workbookViewId="0" topLeftCell="A1">
      <selection activeCell="A2" sqref="A2"/>
    </sheetView>
  </sheetViews>
  <sheetFormatPr defaultColWidth="9.140625" defaultRowHeight="12.75" customHeight="1" outlineLevelRow="3"/>
  <cols>
    <col min="1" max="1" width="57.28125" style="79" customWidth="1"/>
    <col min="2" max="2" width="8.28125" style="18" customWidth="1"/>
    <col min="3" max="3" width="6.8515625" style="18" customWidth="1"/>
    <col min="4" max="4" width="7.140625" style="18" customWidth="1"/>
    <col min="5" max="5" width="9.8515625" style="18" customWidth="1"/>
    <col min="6" max="6" width="10.8515625" style="5" hidden="1" customWidth="1"/>
    <col min="7" max="7" width="13.28125" style="6" hidden="1" customWidth="1"/>
    <col min="8" max="8" width="9.28125" style="5" customWidth="1"/>
    <col min="9" max="9" width="7.140625" style="34" customWidth="1"/>
    <col min="10" max="16384" width="9.140625" style="18" customWidth="1"/>
  </cols>
  <sheetData>
    <row r="1" spans="1:5" ht="12.75" customHeight="1">
      <c r="A1" s="71"/>
      <c r="B1" s="17"/>
      <c r="C1" s="17"/>
      <c r="D1" s="97" t="s">
        <v>221</v>
      </c>
      <c r="E1" s="97"/>
    </row>
    <row r="2" spans="1:5" ht="12.75" customHeight="1">
      <c r="A2" s="72"/>
      <c r="B2" s="19"/>
      <c r="C2" s="25"/>
      <c r="D2" s="97" t="s">
        <v>222</v>
      </c>
      <c r="E2" s="97"/>
    </row>
    <row r="3" spans="1:5" ht="12.75" customHeight="1">
      <c r="A3" s="72"/>
      <c r="B3" s="19"/>
      <c r="C3" s="25"/>
      <c r="D3" s="97" t="s">
        <v>193</v>
      </c>
      <c r="E3" s="97"/>
    </row>
    <row r="4" spans="1:5" ht="12.75" customHeight="1">
      <c r="A4" s="73"/>
      <c r="B4" s="20"/>
      <c r="C4" s="20"/>
      <c r="D4" s="97" t="s">
        <v>223</v>
      </c>
      <c r="E4" s="97"/>
    </row>
    <row r="5" spans="1:7" ht="12" customHeight="1">
      <c r="A5" s="94"/>
      <c r="B5" s="94"/>
      <c r="C5" s="94"/>
      <c r="D5" s="94"/>
      <c r="E5" s="94"/>
      <c r="F5" s="94"/>
      <c r="G5" s="94"/>
    </row>
    <row r="6" spans="1:7" ht="12.75" hidden="1">
      <c r="A6" s="94"/>
      <c r="B6" s="94"/>
      <c r="C6" s="94"/>
      <c r="D6" s="94"/>
      <c r="E6" s="94"/>
      <c r="F6" s="94"/>
      <c r="G6" s="94"/>
    </row>
    <row r="7" spans="1:7" ht="75" customHeight="1">
      <c r="A7" s="95" t="s">
        <v>19</v>
      </c>
      <c r="B7" s="95"/>
      <c r="C7" s="95"/>
      <c r="D7" s="95"/>
      <c r="E7" s="95"/>
      <c r="F7" s="96"/>
      <c r="G7" s="96"/>
    </row>
    <row r="8" spans="1:7" ht="12.75">
      <c r="A8" s="94"/>
      <c r="B8" s="94"/>
      <c r="C8" s="94"/>
      <c r="D8" s="94"/>
      <c r="E8" s="94"/>
      <c r="F8" s="94"/>
      <c r="G8" s="94"/>
    </row>
    <row r="9" spans="1:9" ht="14.25" customHeight="1">
      <c r="A9" s="93" t="s">
        <v>90</v>
      </c>
      <c r="B9" s="92" t="s">
        <v>92</v>
      </c>
      <c r="C9" s="92" t="s">
        <v>93</v>
      </c>
      <c r="D9" s="92" t="s">
        <v>91</v>
      </c>
      <c r="E9" s="92" t="s">
        <v>94</v>
      </c>
      <c r="H9" s="90" t="s">
        <v>208</v>
      </c>
      <c r="I9" s="90" t="s">
        <v>209</v>
      </c>
    </row>
    <row r="10" spans="1:9" ht="24" customHeight="1">
      <c r="A10" s="93"/>
      <c r="B10" s="92"/>
      <c r="C10" s="92"/>
      <c r="D10" s="92"/>
      <c r="E10" s="92"/>
      <c r="H10" s="91"/>
      <c r="I10" s="91"/>
    </row>
    <row r="11" spans="1:9" ht="24" customHeight="1">
      <c r="A11" s="74" t="s">
        <v>135</v>
      </c>
      <c r="B11" s="9"/>
      <c r="C11" s="26"/>
      <c r="D11" s="26"/>
      <c r="E11" s="26"/>
      <c r="H11" s="84"/>
      <c r="I11" s="88"/>
    </row>
    <row r="12" spans="1:9" s="29" customFormat="1" ht="12.75">
      <c r="A12" s="75" t="s">
        <v>18</v>
      </c>
      <c r="B12" s="3" t="s">
        <v>113</v>
      </c>
      <c r="C12" s="3"/>
      <c r="D12" s="3"/>
      <c r="E12" s="45">
        <f aca="true" t="shared" si="0" ref="E12:H15">E13</f>
        <v>950</v>
      </c>
      <c r="F12" s="45">
        <f t="shared" si="0"/>
        <v>0</v>
      </c>
      <c r="G12" s="45">
        <f t="shared" si="0"/>
        <v>950</v>
      </c>
      <c r="H12" s="45">
        <f t="shared" si="0"/>
        <v>136.2</v>
      </c>
      <c r="I12" s="89">
        <f>H12/E12*100</f>
        <v>14.336842105263155</v>
      </c>
    </row>
    <row r="13" spans="1:9" ht="12.75" outlineLevel="1">
      <c r="A13" s="10" t="s">
        <v>87</v>
      </c>
      <c r="B13" s="22" t="s">
        <v>114</v>
      </c>
      <c r="C13" s="22"/>
      <c r="D13" s="22"/>
      <c r="E13" s="41">
        <f t="shared" si="0"/>
        <v>950</v>
      </c>
      <c r="F13" s="41">
        <f t="shared" si="0"/>
        <v>0</v>
      </c>
      <c r="G13" s="41">
        <f t="shared" si="0"/>
        <v>950</v>
      </c>
      <c r="H13" s="41">
        <f t="shared" si="0"/>
        <v>136.2</v>
      </c>
      <c r="I13" s="89">
        <f aca="true" t="shared" si="1" ref="I13:I82">H13/E13*100</f>
        <v>14.336842105263155</v>
      </c>
    </row>
    <row r="14" spans="1:9" s="29" customFormat="1" ht="25.5" outlineLevel="2">
      <c r="A14" s="40" t="s">
        <v>82</v>
      </c>
      <c r="B14" s="31" t="s">
        <v>83</v>
      </c>
      <c r="C14" s="1"/>
      <c r="D14" s="1"/>
      <c r="E14" s="43">
        <f t="shared" si="0"/>
        <v>950</v>
      </c>
      <c r="F14" s="43">
        <f t="shared" si="0"/>
        <v>0</v>
      </c>
      <c r="G14" s="43">
        <f t="shared" si="0"/>
        <v>950</v>
      </c>
      <c r="H14" s="43">
        <f t="shared" si="0"/>
        <v>136.2</v>
      </c>
      <c r="I14" s="89">
        <f t="shared" si="1"/>
        <v>14.336842105263155</v>
      </c>
    </row>
    <row r="15" spans="1:9" ht="12.75" outlineLevel="2">
      <c r="A15" s="23" t="s">
        <v>85</v>
      </c>
      <c r="B15" s="24" t="s">
        <v>83</v>
      </c>
      <c r="C15" s="2" t="s">
        <v>86</v>
      </c>
      <c r="D15" s="2"/>
      <c r="E15" s="42">
        <f t="shared" si="0"/>
        <v>950</v>
      </c>
      <c r="F15" s="42">
        <f t="shared" si="0"/>
        <v>0</v>
      </c>
      <c r="G15" s="42">
        <f t="shared" si="0"/>
        <v>950</v>
      </c>
      <c r="H15" s="42">
        <f t="shared" si="0"/>
        <v>136.2</v>
      </c>
      <c r="I15" s="89">
        <f t="shared" si="1"/>
        <v>14.336842105263155</v>
      </c>
    </row>
    <row r="16" spans="1:9" ht="12.75" outlineLevel="2">
      <c r="A16" s="23" t="s">
        <v>80</v>
      </c>
      <c r="B16" s="24" t="s">
        <v>83</v>
      </c>
      <c r="C16" s="2" t="s">
        <v>86</v>
      </c>
      <c r="D16" s="2" t="s">
        <v>81</v>
      </c>
      <c r="E16" s="42">
        <v>950</v>
      </c>
      <c r="G16" s="6">
        <f>E16-F16</f>
        <v>950</v>
      </c>
      <c r="H16" s="84">
        <v>136.2</v>
      </c>
      <c r="I16" s="89">
        <f t="shared" si="1"/>
        <v>14.336842105263155</v>
      </c>
    </row>
    <row r="17" spans="1:9" s="29" customFormat="1" ht="24" customHeight="1">
      <c r="A17" s="76" t="s">
        <v>20</v>
      </c>
      <c r="B17" s="15">
        <v>53</v>
      </c>
      <c r="C17" s="69"/>
      <c r="D17" s="3"/>
      <c r="E17" s="45">
        <f>E18</f>
        <v>9000</v>
      </c>
      <c r="F17" s="45">
        <f>F18</f>
        <v>0</v>
      </c>
      <c r="G17" s="45">
        <f>G18</f>
        <v>500</v>
      </c>
      <c r="H17" s="45">
        <f>H18</f>
        <v>2117.3</v>
      </c>
      <c r="I17" s="89">
        <f t="shared" si="1"/>
        <v>23.52555555555556</v>
      </c>
    </row>
    <row r="18" spans="1:9" ht="25.5" outlineLevel="1">
      <c r="A18" s="11" t="s">
        <v>21</v>
      </c>
      <c r="B18" s="4" t="s">
        <v>115</v>
      </c>
      <c r="C18" s="22"/>
      <c r="D18" s="22"/>
      <c r="E18" s="41">
        <f>E19+E22</f>
        <v>9000</v>
      </c>
      <c r="F18" s="41">
        <f>F19+F22</f>
        <v>0</v>
      </c>
      <c r="G18" s="41">
        <f>G19+G22</f>
        <v>500</v>
      </c>
      <c r="H18" s="41">
        <f>H19+H22</f>
        <v>2117.3</v>
      </c>
      <c r="I18" s="89">
        <f t="shared" si="1"/>
        <v>23.52555555555556</v>
      </c>
    </row>
    <row r="19" spans="1:9" s="29" customFormat="1" ht="18" customHeight="1" outlineLevel="2">
      <c r="A19" s="40" t="s">
        <v>70</v>
      </c>
      <c r="B19" s="38" t="s">
        <v>71</v>
      </c>
      <c r="C19" s="1"/>
      <c r="D19" s="1"/>
      <c r="E19" s="43">
        <f aca="true" t="shared" si="2" ref="E19:H20">E20</f>
        <v>500</v>
      </c>
      <c r="F19" s="43">
        <f t="shared" si="2"/>
        <v>0</v>
      </c>
      <c r="G19" s="43">
        <f t="shared" si="2"/>
        <v>500</v>
      </c>
      <c r="H19" s="43">
        <f t="shared" si="2"/>
        <v>17.3</v>
      </c>
      <c r="I19" s="89">
        <f t="shared" si="1"/>
        <v>3.46</v>
      </c>
    </row>
    <row r="20" spans="1:9" ht="25.5" outlineLevel="2">
      <c r="A20" s="23" t="s">
        <v>143</v>
      </c>
      <c r="B20" s="37" t="s">
        <v>71</v>
      </c>
      <c r="C20" s="2" t="s">
        <v>22</v>
      </c>
      <c r="D20" s="2"/>
      <c r="E20" s="42">
        <f t="shared" si="2"/>
        <v>500</v>
      </c>
      <c r="F20" s="42">
        <f t="shared" si="2"/>
        <v>0</v>
      </c>
      <c r="G20" s="42">
        <f t="shared" si="2"/>
        <v>500</v>
      </c>
      <c r="H20" s="42">
        <f t="shared" si="2"/>
        <v>17.3</v>
      </c>
      <c r="I20" s="89">
        <f t="shared" si="1"/>
        <v>3.46</v>
      </c>
    </row>
    <row r="21" spans="1:9" ht="16.5" customHeight="1" outlineLevel="2" collapsed="1">
      <c r="A21" s="23" t="s">
        <v>88</v>
      </c>
      <c r="B21" s="37" t="s">
        <v>71</v>
      </c>
      <c r="C21" s="2" t="s">
        <v>22</v>
      </c>
      <c r="D21" s="2" t="s">
        <v>89</v>
      </c>
      <c r="E21" s="42">
        <v>500</v>
      </c>
      <c r="G21" s="6">
        <f>E21-F21</f>
        <v>500</v>
      </c>
      <c r="H21" s="84">
        <v>17.3</v>
      </c>
      <c r="I21" s="89">
        <f t="shared" si="1"/>
        <v>3.46</v>
      </c>
    </row>
    <row r="22" spans="1:9" s="29" customFormat="1" ht="15.75" customHeight="1">
      <c r="A22" s="30" t="s">
        <v>23</v>
      </c>
      <c r="B22" s="31" t="s">
        <v>26</v>
      </c>
      <c r="C22" s="1"/>
      <c r="D22" s="1"/>
      <c r="E22" s="43">
        <f aca="true" t="shared" si="3" ref="E22:H23">E23</f>
        <v>8500</v>
      </c>
      <c r="F22" s="43">
        <f t="shared" si="3"/>
        <v>0</v>
      </c>
      <c r="G22" s="43">
        <f t="shared" si="3"/>
        <v>0</v>
      </c>
      <c r="H22" s="43">
        <f t="shared" si="3"/>
        <v>2100</v>
      </c>
      <c r="I22" s="89">
        <f t="shared" si="1"/>
        <v>24.705882352941178</v>
      </c>
    </row>
    <row r="23" spans="1:9" ht="38.25" outlineLevel="1">
      <c r="A23" s="23" t="s">
        <v>102</v>
      </c>
      <c r="B23" s="24" t="s">
        <v>26</v>
      </c>
      <c r="C23" s="2" t="s">
        <v>101</v>
      </c>
      <c r="D23" s="2"/>
      <c r="E23" s="42">
        <f t="shared" si="3"/>
        <v>8500</v>
      </c>
      <c r="F23" s="42">
        <f t="shared" si="3"/>
        <v>0</v>
      </c>
      <c r="G23" s="42">
        <f t="shared" si="3"/>
        <v>0</v>
      </c>
      <c r="H23" s="42">
        <f t="shared" si="3"/>
        <v>2100</v>
      </c>
      <c r="I23" s="89">
        <f t="shared" si="1"/>
        <v>24.705882352941178</v>
      </c>
    </row>
    <row r="24" spans="1:9" s="29" customFormat="1" ht="24.75" customHeight="1" outlineLevel="3">
      <c r="A24" s="23" t="s">
        <v>24</v>
      </c>
      <c r="B24" s="24" t="s">
        <v>26</v>
      </c>
      <c r="C24" s="2" t="s">
        <v>101</v>
      </c>
      <c r="D24" s="2" t="s">
        <v>25</v>
      </c>
      <c r="E24" s="42">
        <v>8500</v>
      </c>
      <c r="F24" s="48"/>
      <c r="G24" s="49"/>
      <c r="H24" s="86">
        <v>2100</v>
      </c>
      <c r="I24" s="89">
        <f t="shared" si="1"/>
        <v>24.705882352941178</v>
      </c>
    </row>
    <row r="25" spans="1:9" ht="38.25" customHeight="1" outlineLevel="3">
      <c r="A25" s="76" t="s">
        <v>28</v>
      </c>
      <c r="B25" s="15">
        <v>54</v>
      </c>
      <c r="C25" s="14"/>
      <c r="D25" s="3"/>
      <c r="E25" s="45">
        <f>E26+E33</f>
        <v>16800</v>
      </c>
      <c r="F25" s="45">
        <f>F26+F33</f>
        <v>16300</v>
      </c>
      <c r="G25" s="45" t="e">
        <f>G26+G33</f>
        <v>#REF!</v>
      </c>
      <c r="H25" s="45">
        <f>H26+H33</f>
        <v>3330.8</v>
      </c>
      <c r="I25" s="89">
        <f t="shared" si="1"/>
        <v>19.82619047619048</v>
      </c>
    </row>
    <row r="26" spans="1:9" ht="16.5" customHeight="1" outlineLevel="3">
      <c r="A26" s="70" t="s">
        <v>52</v>
      </c>
      <c r="B26" s="22" t="s">
        <v>116</v>
      </c>
      <c r="C26" s="22"/>
      <c r="D26" s="22"/>
      <c r="E26" s="41">
        <f>E27+E30</f>
        <v>16300</v>
      </c>
      <c r="F26" s="41">
        <f>F27+F30</f>
        <v>16300</v>
      </c>
      <c r="G26" s="41">
        <f>G27+G30</f>
        <v>16300</v>
      </c>
      <c r="H26" s="41">
        <f>H27+H30</f>
        <v>3230</v>
      </c>
      <c r="I26" s="89">
        <f t="shared" si="1"/>
        <v>19.8159509202454</v>
      </c>
    </row>
    <row r="27" spans="1:9" s="29" customFormat="1" ht="12.75" outlineLevel="2">
      <c r="A27" s="30" t="s">
        <v>111</v>
      </c>
      <c r="B27" s="31" t="s">
        <v>132</v>
      </c>
      <c r="C27" s="1"/>
      <c r="D27" s="1"/>
      <c r="E27" s="43">
        <f aca="true" t="shared" si="4" ref="E27:H28">E28</f>
        <v>12800</v>
      </c>
      <c r="F27" s="43">
        <f t="shared" si="4"/>
        <v>12800</v>
      </c>
      <c r="G27" s="43">
        <f t="shared" si="4"/>
        <v>12800</v>
      </c>
      <c r="H27" s="43">
        <f t="shared" si="4"/>
        <v>2360</v>
      </c>
      <c r="I27" s="89">
        <f t="shared" si="1"/>
        <v>18.4375</v>
      </c>
    </row>
    <row r="28" spans="1:9" ht="38.25" outlineLevel="2">
      <c r="A28" s="23" t="s">
        <v>102</v>
      </c>
      <c r="B28" s="24" t="s">
        <v>132</v>
      </c>
      <c r="C28" s="2" t="s">
        <v>101</v>
      </c>
      <c r="D28" s="2"/>
      <c r="E28" s="42">
        <f t="shared" si="4"/>
        <v>12800</v>
      </c>
      <c r="F28" s="42">
        <f t="shared" si="4"/>
        <v>12800</v>
      </c>
      <c r="G28" s="42">
        <f t="shared" si="4"/>
        <v>12800</v>
      </c>
      <c r="H28" s="42">
        <f t="shared" si="4"/>
        <v>2360</v>
      </c>
      <c r="I28" s="89">
        <f t="shared" si="1"/>
        <v>18.4375</v>
      </c>
    </row>
    <row r="29" spans="1:9" ht="12.75" outlineLevel="2">
      <c r="A29" s="23" t="s">
        <v>78</v>
      </c>
      <c r="B29" s="24" t="s">
        <v>132</v>
      </c>
      <c r="C29" s="2" t="s">
        <v>101</v>
      </c>
      <c r="D29" s="2" t="s">
        <v>79</v>
      </c>
      <c r="E29" s="42">
        <v>12800</v>
      </c>
      <c r="F29" s="42">
        <v>12800</v>
      </c>
      <c r="G29" s="42">
        <v>12800</v>
      </c>
      <c r="H29" s="42">
        <v>2360</v>
      </c>
      <c r="I29" s="89">
        <f t="shared" si="1"/>
        <v>18.4375</v>
      </c>
    </row>
    <row r="30" spans="1:9" ht="25.5" outlineLevel="2">
      <c r="A30" s="30" t="s">
        <v>112</v>
      </c>
      <c r="B30" s="31" t="s">
        <v>133</v>
      </c>
      <c r="C30" s="1"/>
      <c r="D30" s="1"/>
      <c r="E30" s="43">
        <f aca="true" t="shared" si="5" ref="E30:H31">E31</f>
        <v>3500</v>
      </c>
      <c r="F30" s="43">
        <f t="shared" si="5"/>
        <v>3500</v>
      </c>
      <c r="G30" s="43">
        <f t="shared" si="5"/>
        <v>3500</v>
      </c>
      <c r="H30" s="43">
        <f t="shared" si="5"/>
        <v>870</v>
      </c>
      <c r="I30" s="89">
        <f t="shared" si="1"/>
        <v>24.857142857142858</v>
      </c>
    </row>
    <row r="31" spans="1:9" ht="25.5" outlineLevel="2">
      <c r="A31" s="23" t="s">
        <v>143</v>
      </c>
      <c r="B31" s="24" t="s">
        <v>133</v>
      </c>
      <c r="C31" s="2" t="s">
        <v>101</v>
      </c>
      <c r="D31" s="2"/>
      <c r="E31" s="42">
        <f t="shared" si="5"/>
        <v>3500</v>
      </c>
      <c r="F31" s="42">
        <f t="shared" si="5"/>
        <v>3500</v>
      </c>
      <c r="G31" s="42">
        <f t="shared" si="5"/>
        <v>3500</v>
      </c>
      <c r="H31" s="42">
        <f t="shared" si="5"/>
        <v>870</v>
      </c>
      <c r="I31" s="89">
        <f t="shared" si="1"/>
        <v>24.857142857142858</v>
      </c>
    </row>
    <row r="32" spans="1:9" ht="12.75" outlineLevel="2">
      <c r="A32" s="23" t="s">
        <v>78</v>
      </c>
      <c r="B32" s="24" t="s">
        <v>133</v>
      </c>
      <c r="C32" s="2" t="s">
        <v>101</v>
      </c>
      <c r="D32" s="2" t="s">
        <v>79</v>
      </c>
      <c r="E32" s="42">
        <v>3500</v>
      </c>
      <c r="F32" s="42">
        <v>3500</v>
      </c>
      <c r="G32" s="42">
        <v>3500</v>
      </c>
      <c r="H32" s="42">
        <v>870</v>
      </c>
      <c r="I32" s="89">
        <f t="shared" si="1"/>
        <v>24.857142857142858</v>
      </c>
    </row>
    <row r="33" spans="1:9" ht="12.75" outlineLevel="2">
      <c r="A33" s="10" t="s">
        <v>27</v>
      </c>
      <c r="B33" s="22" t="s">
        <v>117</v>
      </c>
      <c r="C33" s="22"/>
      <c r="D33" s="22"/>
      <c r="E33" s="41">
        <f aca="true" t="shared" si="6" ref="E33:H35">E34</f>
        <v>500</v>
      </c>
      <c r="F33" s="41">
        <f t="shared" si="6"/>
        <v>0</v>
      </c>
      <c r="G33" s="41" t="e">
        <f t="shared" si="6"/>
        <v>#REF!</v>
      </c>
      <c r="H33" s="41">
        <f t="shared" si="6"/>
        <v>100.8</v>
      </c>
      <c r="I33" s="89">
        <f t="shared" si="1"/>
        <v>20.16</v>
      </c>
    </row>
    <row r="34" spans="1:9" s="29" customFormat="1" ht="25.5" outlineLevel="2">
      <c r="A34" s="30" t="s">
        <v>131</v>
      </c>
      <c r="B34" s="31" t="s">
        <v>130</v>
      </c>
      <c r="C34" s="1"/>
      <c r="D34" s="1"/>
      <c r="E34" s="43">
        <f t="shared" si="6"/>
        <v>500</v>
      </c>
      <c r="F34" s="43">
        <f t="shared" si="6"/>
        <v>0</v>
      </c>
      <c r="G34" s="43" t="e">
        <f t="shared" si="6"/>
        <v>#REF!</v>
      </c>
      <c r="H34" s="43">
        <f t="shared" si="6"/>
        <v>100.8</v>
      </c>
      <c r="I34" s="89">
        <f t="shared" si="1"/>
        <v>20.16</v>
      </c>
    </row>
    <row r="35" spans="1:9" ht="25.5" outlineLevel="2">
      <c r="A35" s="23" t="s">
        <v>143</v>
      </c>
      <c r="B35" s="24" t="s">
        <v>130</v>
      </c>
      <c r="C35" s="2"/>
      <c r="D35" s="2"/>
      <c r="E35" s="42">
        <f t="shared" si="6"/>
        <v>500</v>
      </c>
      <c r="F35" s="42">
        <f t="shared" si="6"/>
        <v>0</v>
      </c>
      <c r="G35" s="42" t="e">
        <f t="shared" si="6"/>
        <v>#REF!</v>
      </c>
      <c r="H35" s="42">
        <f t="shared" si="6"/>
        <v>100.8</v>
      </c>
      <c r="I35" s="89">
        <f t="shared" si="1"/>
        <v>20.16</v>
      </c>
    </row>
    <row r="36" spans="1:9" ht="12.75" outlineLevel="2">
      <c r="A36" s="23" t="s">
        <v>78</v>
      </c>
      <c r="B36" s="24" t="s">
        <v>130</v>
      </c>
      <c r="C36" s="2" t="s">
        <v>144</v>
      </c>
      <c r="D36" s="2" t="s">
        <v>79</v>
      </c>
      <c r="E36" s="42">
        <v>500</v>
      </c>
      <c r="G36" s="6" t="e">
        <f>#REF!-F36</f>
        <v>#REF!</v>
      </c>
      <c r="H36" s="84">
        <v>100.8</v>
      </c>
      <c r="I36" s="89">
        <f t="shared" si="1"/>
        <v>20.16</v>
      </c>
    </row>
    <row r="37" spans="1:9" ht="25.5" outlineLevel="2">
      <c r="A37" s="76" t="s">
        <v>118</v>
      </c>
      <c r="B37" s="15">
        <v>55</v>
      </c>
      <c r="C37" s="15"/>
      <c r="D37" s="3"/>
      <c r="E37" s="45">
        <f>E38+E51+E67</f>
        <v>159681.41</v>
      </c>
      <c r="F37" s="45">
        <f>F38+F51+F67</f>
        <v>66284</v>
      </c>
      <c r="G37" s="45">
        <f>G38+G51+G67</f>
        <v>66304</v>
      </c>
      <c r="H37" s="45">
        <f>H38+H51+H67</f>
        <v>18868.407</v>
      </c>
      <c r="I37" s="89">
        <f t="shared" si="1"/>
        <v>11.816282809626994</v>
      </c>
    </row>
    <row r="38" spans="1:9" ht="25.5" outlineLevel="2">
      <c r="A38" s="10" t="s">
        <v>119</v>
      </c>
      <c r="B38" s="22" t="s">
        <v>120</v>
      </c>
      <c r="C38" s="22"/>
      <c r="D38" s="22"/>
      <c r="E38" s="41">
        <f>E39+E42+E44+E47+E49</f>
        <v>126186.01</v>
      </c>
      <c r="F38" s="41">
        <f>F39+F42+F44+F47+F49</f>
        <v>66284</v>
      </c>
      <c r="G38" s="41">
        <f>G39+G42+G44+G47+G49</f>
        <v>66284</v>
      </c>
      <c r="H38" s="41">
        <f>H39+H42+H44+H47+H49</f>
        <v>10679.98</v>
      </c>
      <c r="I38" s="89">
        <f t="shared" si="1"/>
        <v>8.463679927751103</v>
      </c>
    </row>
    <row r="39" spans="1:9" ht="25.5" outlineLevel="2">
      <c r="A39" s="40" t="s">
        <v>62</v>
      </c>
      <c r="B39" s="31" t="s">
        <v>108</v>
      </c>
      <c r="C39" s="1"/>
      <c r="D39" s="1"/>
      <c r="E39" s="43">
        <f aca="true" t="shared" si="7" ref="E39:H40">E40</f>
        <v>53895</v>
      </c>
      <c r="F39" s="43">
        <f t="shared" si="7"/>
        <v>66284</v>
      </c>
      <c r="G39" s="43">
        <f t="shared" si="7"/>
        <v>66284</v>
      </c>
      <c r="H39" s="43">
        <f t="shared" si="7"/>
        <v>502.5</v>
      </c>
      <c r="I39" s="89">
        <f t="shared" si="1"/>
        <v>0.9323684942944616</v>
      </c>
    </row>
    <row r="40" spans="1:9" ht="25.5" outlineLevel="2">
      <c r="A40" s="39" t="s">
        <v>107</v>
      </c>
      <c r="B40" s="24" t="s">
        <v>108</v>
      </c>
      <c r="C40" s="2" t="s">
        <v>103</v>
      </c>
      <c r="D40" s="2"/>
      <c r="E40" s="42">
        <v>53895</v>
      </c>
      <c r="F40" s="42">
        <f t="shared" si="7"/>
        <v>66284</v>
      </c>
      <c r="G40" s="42">
        <f t="shared" si="7"/>
        <v>66284</v>
      </c>
      <c r="H40" s="42">
        <f t="shared" si="7"/>
        <v>502.5</v>
      </c>
      <c r="I40" s="88">
        <f t="shared" si="1"/>
        <v>0.9323684942944616</v>
      </c>
    </row>
    <row r="41" spans="1:9" s="29" customFormat="1" ht="12.75" outlineLevel="2">
      <c r="A41" s="23" t="s">
        <v>72</v>
      </c>
      <c r="B41" s="24" t="s">
        <v>108</v>
      </c>
      <c r="C41" s="2" t="s">
        <v>103</v>
      </c>
      <c r="D41" s="2" t="s">
        <v>73</v>
      </c>
      <c r="E41" s="42">
        <v>53895</v>
      </c>
      <c r="F41" s="42">
        <v>66284</v>
      </c>
      <c r="G41" s="42">
        <v>66284</v>
      </c>
      <c r="H41" s="42">
        <v>502.5</v>
      </c>
      <c r="I41" s="89">
        <f t="shared" si="1"/>
        <v>0.9323684942944616</v>
      </c>
    </row>
    <row r="42" spans="1:9" s="29" customFormat="1" ht="12.75" outlineLevel="2">
      <c r="A42" s="23"/>
      <c r="B42" s="31" t="s">
        <v>211</v>
      </c>
      <c r="C42" s="1" t="s">
        <v>212</v>
      </c>
      <c r="D42" s="1"/>
      <c r="E42" s="43">
        <f>E43</f>
        <v>9977.7</v>
      </c>
      <c r="F42" s="43">
        <f>F43</f>
        <v>0</v>
      </c>
      <c r="G42" s="43">
        <f>G43</f>
        <v>0</v>
      </c>
      <c r="H42" s="43">
        <f>H43</f>
        <v>0</v>
      </c>
      <c r="I42" s="89">
        <f t="shared" si="1"/>
        <v>0</v>
      </c>
    </row>
    <row r="43" spans="1:9" s="29" customFormat="1" ht="25.5" outlineLevel="2">
      <c r="A43" s="23" t="s">
        <v>210</v>
      </c>
      <c r="B43" s="24" t="s">
        <v>211</v>
      </c>
      <c r="C43" s="2" t="s">
        <v>212</v>
      </c>
      <c r="D43" s="2" t="s">
        <v>73</v>
      </c>
      <c r="E43" s="42">
        <v>9977.7</v>
      </c>
      <c r="F43" s="42"/>
      <c r="G43" s="42"/>
      <c r="H43" s="42">
        <v>0</v>
      </c>
      <c r="I43" s="89">
        <f t="shared" si="1"/>
        <v>0</v>
      </c>
    </row>
    <row r="44" spans="1:9" ht="12.75" outlineLevel="1">
      <c r="A44" s="40" t="s">
        <v>30</v>
      </c>
      <c r="B44" s="31" t="s">
        <v>29</v>
      </c>
      <c r="C44" s="1"/>
      <c r="D44" s="1"/>
      <c r="E44" s="43">
        <f aca="true" t="shared" si="8" ref="E44:H45">E45</f>
        <v>5028</v>
      </c>
      <c r="F44" s="43">
        <f t="shared" si="8"/>
        <v>0</v>
      </c>
      <c r="G44" s="43">
        <f t="shared" si="8"/>
        <v>0</v>
      </c>
      <c r="H44" s="43">
        <f t="shared" si="8"/>
        <v>629.93</v>
      </c>
      <c r="I44" s="89">
        <f t="shared" si="1"/>
        <v>12.528440731901352</v>
      </c>
    </row>
    <row r="45" spans="1:9" s="29" customFormat="1" ht="42" customHeight="1" outlineLevel="2">
      <c r="A45" s="39" t="s">
        <v>107</v>
      </c>
      <c r="B45" s="24" t="s">
        <v>29</v>
      </c>
      <c r="C45" s="2" t="s">
        <v>103</v>
      </c>
      <c r="D45" s="2"/>
      <c r="E45" s="42">
        <f t="shared" si="8"/>
        <v>5028</v>
      </c>
      <c r="F45" s="42">
        <f t="shared" si="8"/>
        <v>0</v>
      </c>
      <c r="G45" s="42">
        <f t="shared" si="8"/>
        <v>0</v>
      </c>
      <c r="H45" s="42">
        <f t="shared" si="8"/>
        <v>629.93</v>
      </c>
      <c r="I45" s="89">
        <f t="shared" si="1"/>
        <v>12.528440731901352</v>
      </c>
    </row>
    <row r="46" spans="1:9" ht="12.75" outlineLevel="2">
      <c r="A46" s="23" t="s">
        <v>72</v>
      </c>
      <c r="B46" s="24" t="s">
        <v>29</v>
      </c>
      <c r="C46" s="2" t="s">
        <v>103</v>
      </c>
      <c r="D46" s="2" t="s">
        <v>73</v>
      </c>
      <c r="E46" s="42">
        <v>5028</v>
      </c>
      <c r="H46" s="84">
        <v>629.93</v>
      </c>
      <c r="I46" s="89">
        <f t="shared" si="1"/>
        <v>12.528440731901352</v>
      </c>
    </row>
    <row r="47" spans="1:9" ht="38.25" outlineLevel="2">
      <c r="A47" s="23" t="s">
        <v>218</v>
      </c>
      <c r="B47" s="24" t="s">
        <v>213</v>
      </c>
      <c r="C47" s="2"/>
      <c r="D47" s="2"/>
      <c r="E47" s="42">
        <f>E48</f>
        <v>31657.67</v>
      </c>
      <c r="F47" s="42">
        <f>F48</f>
        <v>0</v>
      </c>
      <c r="G47" s="42">
        <f>G48</f>
        <v>0</v>
      </c>
      <c r="H47" s="42">
        <f>H48</f>
        <v>5276.28</v>
      </c>
      <c r="I47" s="89">
        <f t="shared" si="1"/>
        <v>16.666671931320277</v>
      </c>
    </row>
    <row r="48" spans="1:9" ht="25.5" outlineLevel="2">
      <c r="A48" s="23" t="s">
        <v>219</v>
      </c>
      <c r="B48" s="24" t="s">
        <v>213</v>
      </c>
      <c r="C48" s="2" t="s">
        <v>103</v>
      </c>
      <c r="D48" s="2" t="s">
        <v>73</v>
      </c>
      <c r="E48" s="42">
        <v>31657.67</v>
      </c>
      <c r="H48" s="84">
        <v>5276.28</v>
      </c>
      <c r="I48" s="89">
        <f t="shared" si="1"/>
        <v>16.666671931320277</v>
      </c>
    </row>
    <row r="49" spans="1:9" ht="38.25" outlineLevel="2">
      <c r="A49" s="23" t="s">
        <v>220</v>
      </c>
      <c r="B49" s="24" t="s">
        <v>216</v>
      </c>
      <c r="C49" s="2"/>
      <c r="D49" s="2"/>
      <c r="E49" s="42">
        <f>E50</f>
        <v>25627.64</v>
      </c>
      <c r="F49" s="42">
        <f>F50</f>
        <v>0</v>
      </c>
      <c r="G49" s="42">
        <f>G50</f>
        <v>0</v>
      </c>
      <c r="H49" s="42">
        <f>H50</f>
        <v>4271.27</v>
      </c>
      <c r="I49" s="89">
        <f t="shared" si="1"/>
        <v>16.666653659876605</v>
      </c>
    </row>
    <row r="50" spans="1:9" ht="25.5" outlineLevel="2">
      <c r="A50" s="23" t="s">
        <v>219</v>
      </c>
      <c r="B50" s="24" t="s">
        <v>216</v>
      </c>
      <c r="C50" s="2" t="s">
        <v>217</v>
      </c>
      <c r="D50" s="2" t="s">
        <v>73</v>
      </c>
      <c r="E50" s="42">
        <v>25627.64</v>
      </c>
      <c r="H50" s="84">
        <v>4271.27</v>
      </c>
      <c r="I50" s="89">
        <f t="shared" si="1"/>
        <v>16.666653659876605</v>
      </c>
    </row>
    <row r="51" spans="1:9" ht="25.5" outlineLevel="2">
      <c r="A51" s="11" t="s">
        <v>69</v>
      </c>
      <c r="B51" s="82" t="s">
        <v>84</v>
      </c>
      <c r="C51" s="4"/>
      <c r="D51" s="4"/>
      <c r="E51" s="83">
        <f>E52+E55+E58+E64+E61</f>
        <v>15160</v>
      </c>
      <c r="F51" s="83">
        <f>F52+F55+F58+F64+F61</f>
        <v>0</v>
      </c>
      <c r="G51" s="83">
        <f>G52+G55+G58+G64+G61</f>
        <v>0</v>
      </c>
      <c r="H51" s="83">
        <f>H52+H55+H58+H64+H61</f>
        <v>2653.41</v>
      </c>
      <c r="I51" s="89">
        <f t="shared" si="1"/>
        <v>17.502704485488128</v>
      </c>
    </row>
    <row r="52" spans="1:9" ht="38.25" outlineLevel="1">
      <c r="A52" s="60" t="s">
        <v>148</v>
      </c>
      <c r="B52" s="24" t="s">
        <v>147</v>
      </c>
      <c r="C52" s="1"/>
      <c r="D52" s="1"/>
      <c r="E52" s="43">
        <f aca="true" t="shared" si="9" ref="E52:H53">E53</f>
        <v>1560</v>
      </c>
      <c r="F52" s="43">
        <f t="shared" si="9"/>
        <v>0</v>
      </c>
      <c r="G52" s="43">
        <f t="shared" si="9"/>
        <v>0</v>
      </c>
      <c r="H52" s="43">
        <f t="shared" si="9"/>
        <v>230.8</v>
      </c>
      <c r="I52" s="89">
        <f t="shared" si="1"/>
        <v>14.794871794871794</v>
      </c>
    </row>
    <row r="53" spans="1:9" s="29" customFormat="1" ht="38.25" outlineLevel="2">
      <c r="A53" s="23" t="s">
        <v>34</v>
      </c>
      <c r="B53" s="24" t="s">
        <v>147</v>
      </c>
      <c r="C53" s="2" t="s">
        <v>33</v>
      </c>
      <c r="D53" s="2"/>
      <c r="E53" s="42">
        <f t="shared" si="9"/>
        <v>1560</v>
      </c>
      <c r="F53" s="42">
        <f t="shared" si="9"/>
        <v>0</v>
      </c>
      <c r="G53" s="42">
        <f t="shared" si="9"/>
        <v>0</v>
      </c>
      <c r="H53" s="42">
        <f t="shared" si="9"/>
        <v>230.8</v>
      </c>
      <c r="I53" s="89">
        <f t="shared" si="1"/>
        <v>14.794871794871794</v>
      </c>
    </row>
    <row r="54" spans="1:9" ht="12.75" outlineLevel="2">
      <c r="A54" s="23" t="s">
        <v>72</v>
      </c>
      <c r="B54" s="24" t="s">
        <v>147</v>
      </c>
      <c r="C54" s="2" t="s">
        <v>33</v>
      </c>
      <c r="D54" s="2" t="s">
        <v>73</v>
      </c>
      <c r="E54" s="42">
        <v>1560</v>
      </c>
      <c r="H54" s="84">
        <v>230.8</v>
      </c>
      <c r="I54" s="89">
        <f t="shared" si="1"/>
        <v>14.794871794871794</v>
      </c>
    </row>
    <row r="55" spans="1:9" ht="25.5" outlineLevel="2">
      <c r="A55" s="30" t="s">
        <v>150</v>
      </c>
      <c r="B55" s="31" t="s">
        <v>149</v>
      </c>
      <c r="C55" s="1"/>
      <c r="D55" s="1"/>
      <c r="E55" s="43">
        <f aca="true" t="shared" si="10" ref="E55:H56">E56</f>
        <v>600</v>
      </c>
      <c r="F55" s="43">
        <f t="shared" si="10"/>
        <v>0</v>
      </c>
      <c r="G55" s="43">
        <f t="shared" si="10"/>
        <v>0</v>
      </c>
      <c r="H55" s="43">
        <f t="shared" si="10"/>
        <v>16.41</v>
      </c>
      <c r="I55" s="89">
        <f t="shared" si="1"/>
        <v>2.735</v>
      </c>
    </row>
    <row r="56" spans="1:9" ht="25.5" outlineLevel="2">
      <c r="A56" s="23" t="s">
        <v>143</v>
      </c>
      <c r="B56" s="24" t="s">
        <v>149</v>
      </c>
      <c r="C56" s="2" t="s">
        <v>144</v>
      </c>
      <c r="D56" s="2"/>
      <c r="E56" s="42">
        <f t="shared" si="10"/>
        <v>600</v>
      </c>
      <c r="F56" s="42">
        <f t="shared" si="10"/>
        <v>0</v>
      </c>
      <c r="G56" s="42">
        <f t="shared" si="10"/>
        <v>0</v>
      </c>
      <c r="H56" s="42">
        <f t="shared" si="10"/>
        <v>16.41</v>
      </c>
      <c r="I56" s="89">
        <f t="shared" si="1"/>
        <v>2.735</v>
      </c>
    </row>
    <row r="57" spans="1:9" ht="12.75" outlineLevel="2">
      <c r="A57" s="23" t="s">
        <v>72</v>
      </c>
      <c r="B57" s="24" t="s">
        <v>149</v>
      </c>
      <c r="C57" s="2" t="s">
        <v>144</v>
      </c>
      <c r="D57" s="2" t="s">
        <v>73</v>
      </c>
      <c r="E57" s="42">
        <v>600</v>
      </c>
      <c r="H57" s="84">
        <v>16.41</v>
      </c>
      <c r="I57" s="89">
        <f t="shared" si="1"/>
        <v>2.735</v>
      </c>
    </row>
    <row r="58" spans="1:9" ht="12.75" outlineLevel="2">
      <c r="A58" s="30" t="s">
        <v>152</v>
      </c>
      <c r="B58" s="31" t="s">
        <v>151</v>
      </c>
      <c r="C58" s="1"/>
      <c r="D58" s="1"/>
      <c r="E58" s="43">
        <f aca="true" t="shared" si="11" ref="E58:H59">E59</f>
        <v>3400</v>
      </c>
      <c r="F58" s="43">
        <f t="shared" si="11"/>
        <v>0</v>
      </c>
      <c r="G58" s="43">
        <f t="shared" si="11"/>
        <v>0</v>
      </c>
      <c r="H58" s="43">
        <f t="shared" si="11"/>
        <v>50</v>
      </c>
      <c r="I58" s="89">
        <f t="shared" si="1"/>
        <v>1.4705882352941175</v>
      </c>
    </row>
    <row r="59" spans="1:9" ht="25.5" outlineLevel="2">
      <c r="A59" s="23" t="s">
        <v>143</v>
      </c>
      <c r="B59" s="24" t="s">
        <v>151</v>
      </c>
      <c r="C59" s="2" t="s">
        <v>144</v>
      </c>
      <c r="D59" s="2"/>
      <c r="E59" s="42">
        <f t="shared" si="11"/>
        <v>3400</v>
      </c>
      <c r="F59" s="42">
        <f t="shared" si="11"/>
        <v>0</v>
      </c>
      <c r="G59" s="42">
        <f t="shared" si="11"/>
        <v>0</v>
      </c>
      <c r="H59" s="42">
        <f t="shared" si="11"/>
        <v>50</v>
      </c>
      <c r="I59" s="89">
        <f t="shared" si="1"/>
        <v>1.4705882352941175</v>
      </c>
    </row>
    <row r="60" spans="1:9" ht="12.75" outlineLevel="2">
      <c r="A60" s="23" t="s">
        <v>72</v>
      </c>
      <c r="B60" s="24" t="s">
        <v>151</v>
      </c>
      <c r="C60" s="2" t="s">
        <v>144</v>
      </c>
      <c r="D60" s="2" t="s">
        <v>73</v>
      </c>
      <c r="E60" s="42">
        <v>3400</v>
      </c>
      <c r="H60" s="84">
        <v>50</v>
      </c>
      <c r="I60" s="89">
        <f t="shared" si="1"/>
        <v>1.4705882352941175</v>
      </c>
    </row>
    <row r="61" spans="1:9" ht="12.75" outlineLevel="2">
      <c r="A61" s="36" t="s">
        <v>154</v>
      </c>
      <c r="B61" s="31" t="s">
        <v>153</v>
      </c>
      <c r="C61" s="1"/>
      <c r="D61" s="1"/>
      <c r="E61" s="43">
        <f aca="true" t="shared" si="12" ref="E61:H62">E62</f>
        <v>6500</v>
      </c>
      <c r="F61" s="43">
        <f t="shared" si="12"/>
        <v>0</v>
      </c>
      <c r="G61" s="43">
        <f t="shared" si="12"/>
        <v>0</v>
      </c>
      <c r="H61" s="43">
        <f t="shared" si="12"/>
        <v>1620</v>
      </c>
      <c r="I61" s="89">
        <f t="shared" si="1"/>
        <v>24.923076923076923</v>
      </c>
    </row>
    <row r="62" spans="1:9" ht="38.25" outlineLevel="2">
      <c r="A62" s="23" t="s">
        <v>34</v>
      </c>
      <c r="B62" s="24" t="s">
        <v>153</v>
      </c>
      <c r="C62" s="2" t="s">
        <v>33</v>
      </c>
      <c r="D62" s="2"/>
      <c r="E62" s="42">
        <f t="shared" si="12"/>
        <v>6500</v>
      </c>
      <c r="F62" s="42">
        <f t="shared" si="12"/>
        <v>0</v>
      </c>
      <c r="G62" s="42">
        <f t="shared" si="12"/>
        <v>0</v>
      </c>
      <c r="H62" s="42">
        <f t="shared" si="12"/>
        <v>1620</v>
      </c>
      <c r="I62" s="89">
        <f t="shared" si="1"/>
        <v>24.923076923076923</v>
      </c>
    </row>
    <row r="63" spans="1:9" ht="12.75" outlineLevel="2">
      <c r="A63" s="23" t="s">
        <v>74</v>
      </c>
      <c r="B63" s="24" t="s">
        <v>153</v>
      </c>
      <c r="C63" s="2" t="s">
        <v>33</v>
      </c>
      <c r="D63" s="2" t="s">
        <v>194</v>
      </c>
      <c r="E63" s="42">
        <v>6500</v>
      </c>
      <c r="H63" s="84">
        <v>1620</v>
      </c>
      <c r="I63" s="89">
        <f t="shared" si="1"/>
        <v>24.923076923076923</v>
      </c>
    </row>
    <row r="64" spans="1:9" ht="12.75" outlineLevel="2">
      <c r="A64" s="36" t="s">
        <v>154</v>
      </c>
      <c r="B64" s="31" t="s">
        <v>153</v>
      </c>
      <c r="C64" s="1"/>
      <c r="D64" s="1"/>
      <c r="E64" s="43">
        <f aca="true" t="shared" si="13" ref="E64:H65">E65</f>
        <v>3100</v>
      </c>
      <c r="F64" s="43">
        <f t="shared" si="13"/>
        <v>0</v>
      </c>
      <c r="G64" s="43">
        <f t="shared" si="13"/>
        <v>0</v>
      </c>
      <c r="H64" s="43">
        <f t="shared" si="13"/>
        <v>736.2</v>
      </c>
      <c r="I64" s="89">
        <f t="shared" si="1"/>
        <v>23.748387096774195</v>
      </c>
    </row>
    <row r="65" spans="1:9" ht="25.5" outlineLevel="2">
      <c r="A65" s="23" t="s">
        <v>143</v>
      </c>
      <c r="B65" s="24" t="s">
        <v>153</v>
      </c>
      <c r="C65" s="2" t="s">
        <v>144</v>
      </c>
      <c r="D65" s="2"/>
      <c r="E65" s="42">
        <f t="shared" si="13"/>
        <v>3100</v>
      </c>
      <c r="F65" s="42">
        <f t="shared" si="13"/>
        <v>0</v>
      </c>
      <c r="G65" s="42">
        <f t="shared" si="13"/>
        <v>0</v>
      </c>
      <c r="H65" s="42">
        <f t="shared" si="13"/>
        <v>736.2</v>
      </c>
      <c r="I65" s="89">
        <f t="shared" si="1"/>
        <v>23.748387096774195</v>
      </c>
    </row>
    <row r="66" spans="1:9" ht="12.75" outlineLevel="2">
      <c r="A66" s="23" t="s">
        <v>74</v>
      </c>
      <c r="B66" s="24" t="s">
        <v>153</v>
      </c>
      <c r="C66" s="2" t="s">
        <v>144</v>
      </c>
      <c r="D66" s="2" t="s">
        <v>194</v>
      </c>
      <c r="E66" s="42">
        <v>3100</v>
      </c>
      <c r="H66" s="84">
        <v>736.2</v>
      </c>
      <c r="I66" s="89">
        <f t="shared" si="1"/>
        <v>23.748387096774195</v>
      </c>
    </row>
    <row r="67" spans="1:9" ht="25.5" outlineLevel="2">
      <c r="A67" s="10" t="s">
        <v>155</v>
      </c>
      <c r="B67" s="61">
        <v>55.4</v>
      </c>
      <c r="C67" s="22"/>
      <c r="D67" s="22"/>
      <c r="E67" s="41">
        <f>E68+E70+E72+E74</f>
        <v>18335.4</v>
      </c>
      <c r="F67" s="41">
        <f>F68+F70+F72+F74</f>
        <v>0</v>
      </c>
      <c r="G67" s="41">
        <f>G68+G70+G72+G74</f>
        <v>20</v>
      </c>
      <c r="H67" s="41">
        <f>H68+H70+H72+H74</f>
        <v>5535.017</v>
      </c>
      <c r="I67" s="89">
        <f t="shared" si="1"/>
        <v>30.187598852492986</v>
      </c>
    </row>
    <row r="68" spans="1:9" ht="25.5" outlineLevel="2">
      <c r="A68" s="23" t="s">
        <v>143</v>
      </c>
      <c r="B68" s="24" t="s">
        <v>156</v>
      </c>
      <c r="C68" s="8" t="s">
        <v>144</v>
      </c>
      <c r="D68" s="8"/>
      <c r="E68" s="44">
        <f>E69</f>
        <v>7000</v>
      </c>
      <c r="F68" s="44">
        <f>F69</f>
        <v>0</v>
      </c>
      <c r="G68" s="44">
        <f>G69</f>
        <v>0</v>
      </c>
      <c r="H68" s="44">
        <f>H69</f>
        <v>3067.473</v>
      </c>
      <c r="I68" s="89">
        <f t="shared" si="1"/>
        <v>43.82104285714286</v>
      </c>
    </row>
    <row r="69" spans="1:9" ht="12.75" outlineLevel="2">
      <c r="A69" s="60" t="s">
        <v>158</v>
      </c>
      <c r="B69" s="24" t="s">
        <v>156</v>
      </c>
      <c r="C69" s="8" t="s">
        <v>144</v>
      </c>
      <c r="D69" s="8" t="s">
        <v>157</v>
      </c>
      <c r="E69" s="44">
        <v>7000</v>
      </c>
      <c r="H69" s="84">
        <v>3067.473</v>
      </c>
      <c r="I69" s="89">
        <f t="shared" si="1"/>
        <v>43.82104285714286</v>
      </c>
    </row>
    <row r="70" spans="1:9" ht="25.5" outlineLevel="1">
      <c r="A70" s="23" t="s">
        <v>143</v>
      </c>
      <c r="B70" s="24" t="s">
        <v>160</v>
      </c>
      <c r="C70" s="8" t="s">
        <v>144</v>
      </c>
      <c r="D70" s="8"/>
      <c r="E70" s="42">
        <f>E71</f>
        <v>400</v>
      </c>
      <c r="F70" s="42">
        <f>F71</f>
        <v>0</v>
      </c>
      <c r="G70" s="42">
        <f>G71</f>
        <v>20</v>
      </c>
      <c r="H70" s="42">
        <f>H71</f>
        <v>128.589</v>
      </c>
      <c r="I70" s="89">
        <f t="shared" si="1"/>
        <v>32.14725</v>
      </c>
    </row>
    <row r="71" spans="1:9" s="29" customFormat="1" ht="12.75" outlineLevel="2">
      <c r="A71" s="60" t="s">
        <v>159</v>
      </c>
      <c r="B71" s="24" t="s">
        <v>160</v>
      </c>
      <c r="C71" s="8" t="s">
        <v>144</v>
      </c>
      <c r="D71" s="8" t="s">
        <v>157</v>
      </c>
      <c r="E71" s="42">
        <v>400</v>
      </c>
      <c r="F71" s="27"/>
      <c r="G71" s="28">
        <f>E79-F71</f>
        <v>20</v>
      </c>
      <c r="H71" s="85">
        <v>128.589</v>
      </c>
      <c r="I71" s="89">
        <f t="shared" si="1"/>
        <v>32.14725</v>
      </c>
    </row>
    <row r="72" spans="1:9" s="29" customFormat="1" ht="25.5" outlineLevel="2">
      <c r="A72" s="23" t="s">
        <v>143</v>
      </c>
      <c r="B72" s="24" t="s">
        <v>161</v>
      </c>
      <c r="C72" s="8" t="s">
        <v>144</v>
      </c>
      <c r="D72" s="8"/>
      <c r="E72" s="42">
        <f>E73</f>
        <v>10815.4</v>
      </c>
      <c r="F72" s="42">
        <f>F73</f>
        <v>0</v>
      </c>
      <c r="G72" s="42">
        <f>G73</f>
        <v>0</v>
      </c>
      <c r="H72" s="42">
        <f>H73</f>
        <v>2338.955</v>
      </c>
      <c r="I72" s="89">
        <f t="shared" si="1"/>
        <v>21.62615344786138</v>
      </c>
    </row>
    <row r="73" spans="1:9" s="29" customFormat="1" ht="25.5" outlineLevel="2">
      <c r="A73" s="60" t="s">
        <v>162</v>
      </c>
      <c r="B73" s="24" t="s">
        <v>161</v>
      </c>
      <c r="C73" s="8" t="s">
        <v>144</v>
      </c>
      <c r="D73" s="8" t="s">
        <v>157</v>
      </c>
      <c r="E73" s="42">
        <v>10815.4</v>
      </c>
      <c r="F73" s="27"/>
      <c r="G73" s="28"/>
      <c r="H73" s="85">
        <v>2338.955</v>
      </c>
      <c r="I73" s="89">
        <f t="shared" si="1"/>
        <v>21.62615344786138</v>
      </c>
    </row>
    <row r="74" spans="1:9" s="29" customFormat="1" ht="12.75" outlineLevel="2">
      <c r="A74" s="36" t="s">
        <v>204</v>
      </c>
      <c r="B74" s="31" t="s">
        <v>200</v>
      </c>
      <c r="C74" s="7"/>
      <c r="D74" s="7"/>
      <c r="E74" s="43">
        <f aca="true" t="shared" si="14" ref="E74:H75">E75</f>
        <v>120</v>
      </c>
      <c r="F74" s="43">
        <f t="shared" si="14"/>
        <v>0</v>
      </c>
      <c r="G74" s="43">
        <f t="shared" si="14"/>
        <v>0</v>
      </c>
      <c r="H74" s="43">
        <f t="shared" si="14"/>
        <v>0</v>
      </c>
      <c r="I74" s="89">
        <f t="shared" si="1"/>
        <v>0</v>
      </c>
    </row>
    <row r="75" spans="1:9" s="29" customFormat="1" ht="25.5" outlineLevel="2">
      <c r="A75" s="23" t="s">
        <v>143</v>
      </c>
      <c r="B75" s="24" t="s">
        <v>200</v>
      </c>
      <c r="C75" s="8" t="s">
        <v>144</v>
      </c>
      <c r="D75" s="8"/>
      <c r="E75" s="42">
        <f t="shared" si="14"/>
        <v>120</v>
      </c>
      <c r="F75" s="42">
        <f t="shared" si="14"/>
        <v>0</v>
      </c>
      <c r="G75" s="42">
        <f t="shared" si="14"/>
        <v>0</v>
      </c>
      <c r="H75" s="42">
        <f t="shared" si="14"/>
        <v>0</v>
      </c>
      <c r="I75" s="89">
        <f t="shared" si="1"/>
        <v>0</v>
      </c>
    </row>
    <row r="76" spans="1:9" s="29" customFormat="1" ht="12.75" outlineLevel="2">
      <c r="A76" s="60" t="s">
        <v>205</v>
      </c>
      <c r="B76" s="24" t="s">
        <v>200</v>
      </c>
      <c r="C76" s="8" t="s">
        <v>144</v>
      </c>
      <c r="D76" s="8" t="s">
        <v>157</v>
      </c>
      <c r="E76" s="42">
        <v>120</v>
      </c>
      <c r="F76" s="27"/>
      <c r="G76" s="28"/>
      <c r="H76" s="85">
        <v>0</v>
      </c>
      <c r="I76" s="89">
        <f t="shared" si="1"/>
        <v>0</v>
      </c>
    </row>
    <row r="77" spans="1:9" ht="12.75" outlineLevel="2">
      <c r="A77" s="76" t="s">
        <v>163</v>
      </c>
      <c r="B77" s="15">
        <v>56</v>
      </c>
      <c r="C77" s="15"/>
      <c r="D77" s="3"/>
      <c r="E77" s="45">
        <f>E78+E82</f>
        <v>420</v>
      </c>
      <c r="F77" s="45">
        <f>F78+F82</f>
        <v>0</v>
      </c>
      <c r="G77" s="45" t="e">
        <f>G78+G82</f>
        <v>#REF!</v>
      </c>
      <c r="H77" s="45">
        <f>H78+H82</f>
        <v>72.695</v>
      </c>
      <c r="I77" s="89">
        <f t="shared" si="1"/>
        <v>17.30833333333333</v>
      </c>
    </row>
    <row r="78" spans="1:9" ht="12.75" outlineLevel="2">
      <c r="A78" s="10" t="s">
        <v>121</v>
      </c>
      <c r="B78" s="22" t="s">
        <v>123</v>
      </c>
      <c r="C78" s="22"/>
      <c r="D78" s="22"/>
      <c r="E78" s="41">
        <f aca="true" t="shared" si="15" ref="E78:H80">E79</f>
        <v>20</v>
      </c>
      <c r="F78" s="41">
        <f t="shared" si="15"/>
        <v>0</v>
      </c>
      <c r="G78" s="41">
        <f t="shared" si="15"/>
        <v>400</v>
      </c>
      <c r="H78" s="41">
        <f t="shared" si="15"/>
        <v>0</v>
      </c>
      <c r="I78" s="89">
        <f t="shared" si="1"/>
        <v>0</v>
      </c>
    </row>
    <row r="79" spans="1:9" ht="12.75" outlineLevel="1">
      <c r="A79" s="40" t="s">
        <v>164</v>
      </c>
      <c r="B79" s="31" t="s">
        <v>207</v>
      </c>
      <c r="C79" s="1"/>
      <c r="D79" s="1"/>
      <c r="E79" s="43">
        <f t="shared" si="15"/>
        <v>20</v>
      </c>
      <c r="F79" s="43">
        <f t="shared" si="15"/>
        <v>0</v>
      </c>
      <c r="G79" s="43">
        <f t="shared" si="15"/>
        <v>400</v>
      </c>
      <c r="H79" s="43">
        <f t="shared" si="15"/>
        <v>0</v>
      </c>
      <c r="I79" s="89">
        <f t="shared" si="1"/>
        <v>0</v>
      </c>
    </row>
    <row r="80" spans="1:9" s="29" customFormat="1" ht="25.5" outlineLevel="2">
      <c r="A80" s="23" t="s">
        <v>143</v>
      </c>
      <c r="B80" s="24" t="s">
        <v>207</v>
      </c>
      <c r="C80" s="8" t="s">
        <v>144</v>
      </c>
      <c r="D80" s="8"/>
      <c r="E80" s="44">
        <f t="shared" si="15"/>
        <v>20</v>
      </c>
      <c r="F80" s="44">
        <f t="shared" si="15"/>
        <v>0</v>
      </c>
      <c r="G80" s="44">
        <f t="shared" si="15"/>
        <v>400</v>
      </c>
      <c r="H80" s="44">
        <f t="shared" si="15"/>
        <v>0</v>
      </c>
      <c r="I80" s="89">
        <f t="shared" si="1"/>
        <v>0</v>
      </c>
    </row>
    <row r="81" spans="1:9" ht="12.75" outlineLevel="2">
      <c r="A81" s="39" t="s">
        <v>53</v>
      </c>
      <c r="B81" s="24" t="s">
        <v>207</v>
      </c>
      <c r="C81" s="8" t="s">
        <v>144</v>
      </c>
      <c r="D81" s="8" t="s">
        <v>54</v>
      </c>
      <c r="E81" s="44">
        <v>20</v>
      </c>
      <c r="G81" s="6">
        <f>E84-F81</f>
        <v>400</v>
      </c>
      <c r="H81" s="84">
        <v>0</v>
      </c>
      <c r="I81" s="89">
        <f t="shared" si="1"/>
        <v>0</v>
      </c>
    </row>
    <row r="82" spans="1:9" ht="51" outlineLevel="2">
      <c r="A82" s="10" t="s">
        <v>122</v>
      </c>
      <c r="B82" s="22" t="s">
        <v>124</v>
      </c>
      <c r="C82" s="22"/>
      <c r="D82" s="22"/>
      <c r="E82" s="41">
        <f aca="true" t="shared" si="16" ref="E82:H83">E83</f>
        <v>400</v>
      </c>
      <c r="F82" s="41">
        <f t="shared" si="16"/>
        <v>0</v>
      </c>
      <c r="G82" s="41" t="e">
        <f t="shared" si="16"/>
        <v>#REF!</v>
      </c>
      <c r="H82" s="41">
        <f t="shared" si="16"/>
        <v>72.695</v>
      </c>
      <c r="I82" s="89">
        <f t="shared" si="1"/>
        <v>18.17375</v>
      </c>
    </row>
    <row r="83" spans="1:9" ht="38.25" outlineLevel="1">
      <c r="A83" s="40" t="s">
        <v>57</v>
      </c>
      <c r="B83" s="31" t="s">
        <v>165</v>
      </c>
      <c r="C83" s="1"/>
      <c r="D83" s="1"/>
      <c r="E83" s="43">
        <f t="shared" si="16"/>
        <v>400</v>
      </c>
      <c r="F83" s="43">
        <f t="shared" si="16"/>
        <v>0</v>
      </c>
      <c r="G83" s="43" t="e">
        <f t="shared" si="16"/>
        <v>#REF!</v>
      </c>
      <c r="H83" s="43">
        <f t="shared" si="16"/>
        <v>72.695</v>
      </c>
      <c r="I83" s="89">
        <f aca="true" t="shared" si="17" ref="I83:I146">H83/E83*100</f>
        <v>18.17375</v>
      </c>
    </row>
    <row r="84" spans="1:9" s="29" customFormat="1" ht="25.5" outlineLevel="2">
      <c r="A84" s="23" t="s">
        <v>143</v>
      </c>
      <c r="B84" s="24" t="s">
        <v>165</v>
      </c>
      <c r="C84" s="2" t="s">
        <v>144</v>
      </c>
      <c r="D84" s="2"/>
      <c r="E84" s="42">
        <f>E85+E86</f>
        <v>400</v>
      </c>
      <c r="F84" s="42">
        <f>F85+F86</f>
        <v>0</v>
      </c>
      <c r="G84" s="42" t="e">
        <f>G85+G86</f>
        <v>#REF!</v>
      </c>
      <c r="H84" s="42">
        <f>H85+H86</f>
        <v>72.695</v>
      </c>
      <c r="I84" s="89">
        <f t="shared" si="17"/>
        <v>18.17375</v>
      </c>
    </row>
    <row r="85" spans="1:9" ht="25.5" outlineLevel="2">
      <c r="A85" s="23" t="s">
        <v>55</v>
      </c>
      <c r="B85" s="24" t="s">
        <v>165</v>
      </c>
      <c r="C85" s="2" t="s">
        <v>144</v>
      </c>
      <c r="D85" s="2" t="s">
        <v>56</v>
      </c>
      <c r="E85" s="42">
        <v>200</v>
      </c>
      <c r="G85" s="6" t="e">
        <f>#REF!-F85</f>
        <v>#REF!</v>
      </c>
      <c r="H85" s="84">
        <v>49.86</v>
      </c>
      <c r="I85" s="89">
        <f t="shared" si="17"/>
        <v>24.93</v>
      </c>
    </row>
    <row r="86" spans="1:9" s="29" customFormat="1" ht="12.75" outlineLevel="2">
      <c r="A86" s="23" t="s">
        <v>167</v>
      </c>
      <c r="B86" s="24" t="s">
        <v>165</v>
      </c>
      <c r="C86" s="2" t="s">
        <v>144</v>
      </c>
      <c r="D86" s="2" t="s">
        <v>166</v>
      </c>
      <c r="E86" s="42">
        <v>200</v>
      </c>
      <c r="F86" s="27"/>
      <c r="G86" s="28">
        <f>E89-F86</f>
        <v>900</v>
      </c>
      <c r="H86" s="85">
        <v>22.835</v>
      </c>
      <c r="I86" s="89">
        <f t="shared" si="17"/>
        <v>11.4175</v>
      </c>
    </row>
    <row r="87" spans="1:9" ht="25.5" outlineLevel="2">
      <c r="A87" s="76" t="s">
        <v>168</v>
      </c>
      <c r="B87" s="15">
        <v>57</v>
      </c>
      <c r="C87" s="15"/>
      <c r="D87" s="3"/>
      <c r="E87" s="45">
        <f>E88+E92+E99</f>
        <v>11113.6</v>
      </c>
      <c r="F87" s="45">
        <f>F88+F92+F99</f>
        <v>5944.5</v>
      </c>
      <c r="G87" s="45" t="e">
        <f>G88+G92+G99</f>
        <v>#REF!</v>
      </c>
      <c r="H87" s="45">
        <f>H88+H92+H99</f>
        <v>186.884</v>
      </c>
      <c r="I87" s="89">
        <f t="shared" si="17"/>
        <v>1.681579326230924</v>
      </c>
    </row>
    <row r="88" spans="1:9" ht="12.75" outlineLevel="2">
      <c r="A88" s="10" t="s">
        <v>169</v>
      </c>
      <c r="B88" s="22" t="s">
        <v>125</v>
      </c>
      <c r="C88" s="22"/>
      <c r="D88" s="22"/>
      <c r="E88" s="41">
        <f aca="true" t="shared" si="18" ref="E88:H90">E89</f>
        <v>900</v>
      </c>
      <c r="F88" s="41">
        <f t="shared" si="18"/>
        <v>0</v>
      </c>
      <c r="G88" s="41" t="e">
        <f t="shared" si="18"/>
        <v>#REF!</v>
      </c>
      <c r="H88" s="41">
        <f t="shared" si="18"/>
        <v>186.884</v>
      </c>
      <c r="I88" s="89">
        <f>H88/E88*100</f>
        <v>20.764888888888887</v>
      </c>
    </row>
    <row r="89" spans="1:9" s="29" customFormat="1" ht="25.5" outlineLevel="2">
      <c r="A89" s="40" t="s">
        <v>65</v>
      </c>
      <c r="B89" s="31" t="s">
        <v>104</v>
      </c>
      <c r="C89" s="1"/>
      <c r="D89" s="1"/>
      <c r="E89" s="43">
        <f t="shared" si="18"/>
        <v>900</v>
      </c>
      <c r="F89" s="43">
        <f t="shared" si="18"/>
        <v>0</v>
      </c>
      <c r="G89" s="43" t="e">
        <f t="shared" si="18"/>
        <v>#REF!</v>
      </c>
      <c r="H89" s="43">
        <f t="shared" si="18"/>
        <v>186.884</v>
      </c>
      <c r="I89" s="89">
        <f t="shared" si="17"/>
        <v>20.764888888888887</v>
      </c>
    </row>
    <row r="90" spans="1:9" ht="25.5" outlineLevel="2" collapsed="1">
      <c r="A90" s="23" t="s">
        <v>143</v>
      </c>
      <c r="B90" s="24" t="s">
        <v>104</v>
      </c>
      <c r="C90" s="2" t="s">
        <v>144</v>
      </c>
      <c r="D90" s="2"/>
      <c r="E90" s="42">
        <f t="shared" si="18"/>
        <v>900</v>
      </c>
      <c r="F90" s="42">
        <f t="shared" si="18"/>
        <v>0</v>
      </c>
      <c r="G90" s="42" t="e">
        <f t="shared" si="18"/>
        <v>#REF!</v>
      </c>
      <c r="H90" s="42">
        <f t="shared" si="18"/>
        <v>186.884</v>
      </c>
      <c r="I90" s="89">
        <f t="shared" si="17"/>
        <v>20.764888888888887</v>
      </c>
    </row>
    <row r="91" spans="1:9" ht="12.75" outlineLevel="2">
      <c r="A91" s="23" t="s">
        <v>63</v>
      </c>
      <c r="B91" s="24" t="s">
        <v>104</v>
      </c>
      <c r="C91" s="2" t="s">
        <v>144</v>
      </c>
      <c r="D91" s="2" t="s">
        <v>64</v>
      </c>
      <c r="E91" s="42">
        <v>900</v>
      </c>
      <c r="G91" s="6" t="e">
        <f>#REF!-F91</f>
        <v>#REF!</v>
      </c>
      <c r="H91" s="84">
        <v>186.884</v>
      </c>
      <c r="I91" s="89">
        <f t="shared" si="17"/>
        <v>20.764888888888887</v>
      </c>
    </row>
    <row r="92" spans="1:9" ht="25.5" outlineLevel="2">
      <c r="A92" s="10" t="s">
        <v>170</v>
      </c>
      <c r="B92" s="22" t="s">
        <v>126</v>
      </c>
      <c r="C92" s="22"/>
      <c r="D92" s="22"/>
      <c r="E92" s="41">
        <f>E96+E93</f>
        <v>120</v>
      </c>
      <c r="F92" s="41">
        <f>F96+F93</f>
        <v>0</v>
      </c>
      <c r="G92" s="41" t="e">
        <f>G96+G93</f>
        <v>#REF!</v>
      </c>
      <c r="H92" s="41">
        <f>H96+H93</f>
        <v>0</v>
      </c>
      <c r="I92" s="89">
        <f t="shared" si="17"/>
        <v>0</v>
      </c>
    </row>
    <row r="93" spans="1:9" s="29" customFormat="1" ht="25.5" outlineLevel="2">
      <c r="A93" s="40" t="s">
        <v>171</v>
      </c>
      <c r="B93" s="38" t="s">
        <v>106</v>
      </c>
      <c r="C93" s="7"/>
      <c r="D93" s="7"/>
      <c r="E93" s="47">
        <f aca="true" t="shared" si="19" ref="E93:H94">E94</f>
        <v>20</v>
      </c>
      <c r="F93" s="47">
        <f t="shared" si="19"/>
        <v>0</v>
      </c>
      <c r="G93" s="47" t="e">
        <f t="shared" si="19"/>
        <v>#REF!</v>
      </c>
      <c r="H93" s="47">
        <f t="shared" si="19"/>
        <v>0</v>
      </c>
      <c r="I93" s="89">
        <f>H93/E93*100</f>
        <v>0</v>
      </c>
    </row>
    <row r="94" spans="1:9" ht="25.5" outlineLevel="2">
      <c r="A94" s="23" t="s">
        <v>143</v>
      </c>
      <c r="B94" s="38" t="s">
        <v>106</v>
      </c>
      <c r="C94" s="8" t="s">
        <v>144</v>
      </c>
      <c r="D94" s="8"/>
      <c r="E94" s="44">
        <f t="shared" si="19"/>
        <v>20</v>
      </c>
      <c r="F94" s="44">
        <f t="shared" si="19"/>
        <v>0</v>
      </c>
      <c r="G94" s="44" t="e">
        <f t="shared" si="19"/>
        <v>#REF!</v>
      </c>
      <c r="H94" s="44">
        <f t="shared" si="19"/>
        <v>0</v>
      </c>
      <c r="I94" s="89">
        <f t="shared" si="17"/>
        <v>0</v>
      </c>
    </row>
    <row r="95" spans="1:9" ht="25.5" outlineLevel="2">
      <c r="A95" s="23" t="s">
        <v>171</v>
      </c>
      <c r="B95" s="38" t="s">
        <v>106</v>
      </c>
      <c r="C95" s="8" t="s">
        <v>144</v>
      </c>
      <c r="D95" s="8" t="s">
        <v>67</v>
      </c>
      <c r="E95" s="44">
        <v>20</v>
      </c>
      <c r="G95" s="6" t="e">
        <f>#REF!-F95</f>
        <v>#REF!</v>
      </c>
      <c r="H95" s="84">
        <v>0</v>
      </c>
      <c r="I95" s="89">
        <f t="shared" si="17"/>
        <v>0</v>
      </c>
    </row>
    <row r="96" spans="1:9" ht="25.5" outlineLevel="1">
      <c r="A96" s="40" t="s">
        <v>173</v>
      </c>
      <c r="B96" s="31" t="s">
        <v>172</v>
      </c>
      <c r="C96" s="7"/>
      <c r="D96" s="7"/>
      <c r="E96" s="47">
        <f aca="true" t="shared" si="20" ref="E96:H97">E97</f>
        <v>100</v>
      </c>
      <c r="F96" s="47">
        <f t="shared" si="20"/>
        <v>0</v>
      </c>
      <c r="G96" s="47">
        <f t="shared" si="20"/>
        <v>0</v>
      </c>
      <c r="H96" s="47">
        <f t="shared" si="20"/>
        <v>0</v>
      </c>
      <c r="I96" s="89">
        <f t="shared" si="17"/>
        <v>0</v>
      </c>
    </row>
    <row r="97" spans="1:9" s="29" customFormat="1" ht="25.5" outlineLevel="2">
      <c r="A97" s="23" t="s">
        <v>143</v>
      </c>
      <c r="B97" s="24" t="s">
        <v>172</v>
      </c>
      <c r="C97" s="8" t="s">
        <v>144</v>
      </c>
      <c r="D97" s="8"/>
      <c r="E97" s="44">
        <f t="shared" si="20"/>
        <v>100</v>
      </c>
      <c r="F97" s="44">
        <f t="shared" si="20"/>
        <v>0</v>
      </c>
      <c r="G97" s="44">
        <f t="shared" si="20"/>
        <v>0</v>
      </c>
      <c r="H97" s="44">
        <f t="shared" si="20"/>
        <v>0</v>
      </c>
      <c r="I97" s="89">
        <f t="shared" si="17"/>
        <v>0</v>
      </c>
    </row>
    <row r="98" spans="1:9" s="29" customFormat="1" ht="12.75" outlineLevel="2">
      <c r="A98" s="23" t="s">
        <v>58</v>
      </c>
      <c r="B98" s="24" t="s">
        <v>172</v>
      </c>
      <c r="C98" s="8" t="s">
        <v>144</v>
      </c>
      <c r="D98" s="8" t="s">
        <v>59</v>
      </c>
      <c r="E98" s="44">
        <v>100</v>
      </c>
      <c r="F98" s="27"/>
      <c r="G98" s="28"/>
      <c r="H98" s="85">
        <v>0</v>
      </c>
      <c r="I98" s="89">
        <f t="shared" si="17"/>
        <v>0</v>
      </c>
    </row>
    <row r="99" spans="1:9" s="29" customFormat="1" ht="12.75" outlineLevel="2">
      <c r="A99" s="10" t="s">
        <v>175</v>
      </c>
      <c r="B99" s="22" t="s">
        <v>127</v>
      </c>
      <c r="C99" s="22"/>
      <c r="D99" s="22"/>
      <c r="E99" s="41">
        <f>E100+E104</f>
        <v>10093.6</v>
      </c>
      <c r="F99" s="41">
        <f>F100+F104</f>
        <v>5944.5</v>
      </c>
      <c r="G99" s="41" t="e">
        <f>G100+G104</f>
        <v>#REF!</v>
      </c>
      <c r="H99" s="41">
        <f>H100+H104</f>
        <v>0</v>
      </c>
      <c r="I99" s="89">
        <f t="shared" si="17"/>
        <v>0</v>
      </c>
    </row>
    <row r="100" spans="1:9" ht="25.5" outlineLevel="2" collapsed="1">
      <c r="A100" s="40" t="s">
        <v>0</v>
      </c>
      <c r="B100" s="31" t="s">
        <v>174</v>
      </c>
      <c r="C100" s="1"/>
      <c r="D100" s="1"/>
      <c r="E100" s="43">
        <f aca="true" t="shared" si="21" ref="E100:H101">E101</f>
        <v>9493.6</v>
      </c>
      <c r="F100" s="43">
        <f t="shared" si="21"/>
        <v>5944.5</v>
      </c>
      <c r="G100" s="43" t="e">
        <f t="shared" si="21"/>
        <v>#REF!</v>
      </c>
      <c r="H100" s="43">
        <f t="shared" si="21"/>
        <v>0</v>
      </c>
      <c r="I100" s="89">
        <f t="shared" si="17"/>
        <v>0</v>
      </c>
    </row>
    <row r="101" spans="1:9" ht="25.5" outlineLevel="2">
      <c r="A101" s="23" t="s">
        <v>143</v>
      </c>
      <c r="B101" s="31" t="s">
        <v>174</v>
      </c>
      <c r="C101" s="2" t="s">
        <v>144</v>
      </c>
      <c r="D101" s="2"/>
      <c r="E101" s="42">
        <f t="shared" si="21"/>
        <v>9493.6</v>
      </c>
      <c r="F101" s="42">
        <f t="shared" si="21"/>
        <v>5944.5</v>
      </c>
      <c r="G101" s="42" t="e">
        <f t="shared" si="21"/>
        <v>#REF!</v>
      </c>
      <c r="H101" s="42">
        <f t="shared" si="21"/>
        <v>0</v>
      </c>
      <c r="I101" s="89">
        <f t="shared" si="17"/>
        <v>0</v>
      </c>
    </row>
    <row r="102" spans="1:9" ht="31.5" customHeight="1" outlineLevel="1">
      <c r="A102" s="23" t="s">
        <v>60</v>
      </c>
      <c r="B102" s="31" t="s">
        <v>174</v>
      </c>
      <c r="C102" s="2" t="s">
        <v>144</v>
      </c>
      <c r="D102" s="2" t="s">
        <v>61</v>
      </c>
      <c r="E102" s="42">
        <v>9493.6</v>
      </c>
      <c r="F102" s="5">
        <v>5944.5</v>
      </c>
      <c r="G102" s="6" t="e">
        <f>#REF!-F102</f>
        <v>#REF!</v>
      </c>
      <c r="H102" s="84">
        <v>0</v>
      </c>
      <c r="I102" s="89">
        <f t="shared" si="17"/>
        <v>0</v>
      </c>
    </row>
    <row r="103" spans="1:9" ht="31.5" customHeight="1" outlineLevel="1">
      <c r="A103" s="40" t="s">
        <v>0</v>
      </c>
      <c r="B103" s="31" t="s">
        <v>176</v>
      </c>
      <c r="C103" s="1" t="s">
        <v>144</v>
      </c>
      <c r="D103" s="1"/>
      <c r="E103" s="43">
        <f aca="true" t="shared" si="22" ref="E103:H104">E104</f>
        <v>600</v>
      </c>
      <c r="F103" s="43">
        <f t="shared" si="22"/>
        <v>0</v>
      </c>
      <c r="G103" s="43">
        <f t="shared" si="22"/>
        <v>0</v>
      </c>
      <c r="H103" s="43">
        <f t="shared" si="22"/>
        <v>0</v>
      </c>
      <c r="I103" s="89">
        <f t="shared" si="17"/>
        <v>0</v>
      </c>
    </row>
    <row r="104" spans="1:9" ht="31.5" customHeight="1" outlineLevel="1">
      <c r="A104" s="23" t="s">
        <v>143</v>
      </c>
      <c r="B104" s="24" t="s">
        <v>176</v>
      </c>
      <c r="C104" s="2" t="s">
        <v>144</v>
      </c>
      <c r="D104" s="2"/>
      <c r="E104" s="42">
        <f t="shared" si="22"/>
        <v>600</v>
      </c>
      <c r="F104" s="42">
        <f t="shared" si="22"/>
        <v>0</v>
      </c>
      <c r="G104" s="42">
        <f t="shared" si="22"/>
        <v>0</v>
      </c>
      <c r="H104" s="42">
        <f t="shared" si="22"/>
        <v>0</v>
      </c>
      <c r="I104" s="89">
        <f t="shared" si="17"/>
        <v>0</v>
      </c>
    </row>
    <row r="105" spans="1:9" ht="31.5" customHeight="1" outlineLevel="1">
      <c r="A105" s="23" t="s">
        <v>60</v>
      </c>
      <c r="B105" s="31" t="s">
        <v>176</v>
      </c>
      <c r="C105" s="2" t="s">
        <v>144</v>
      </c>
      <c r="D105" s="2" t="s">
        <v>61</v>
      </c>
      <c r="E105" s="42">
        <v>600</v>
      </c>
      <c r="H105" s="84">
        <v>0</v>
      </c>
      <c r="I105" s="89">
        <f t="shared" si="17"/>
        <v>0</v>
      </c>
    </row>
    <row r="106" spans="1:9" ht="36.75" customHeight="1" outlineLevel="2">
      <c r="A106" s="76" t="s">
        <v>128</v>
      </c>
      <c r="B106" s="15">
        <v>58</v>
      </c>
      <c r="C106" s="15"/>
      <c r="D106" s="3"/>
      <c r="E106" s="45">
        <f aca="true" t="shared" si="23" ref="E106:H107">E107</f>
        <v>500</v>
      </c>
      <c r="F106" s="45">
        <f t="shared" si="23"/>
        <v>0</v>
      </c>
      <c r="G106" s="45" t="e">
        <f t="shared" si="23"/>
        <v>#REF!</v>
      </c>
      <c r="H106" s="45">
        <f t="shared" si="23"/>
        <v>0</v>
      </c>
      <c r="I106" s="89">
        <f t="shared" si="17"/>
        <v>0</v>
      </c>
    </row>
    <row r="107" spans="1:9" ht="25.5" outlineLevel="2">
      <c r="A107" s="10" t="s">
        <v>177</v>
      </c>
      <c r="B107" s="22" t="s">
        <v>129</v>
      </c>
      <c r="C107" s="22"/>
      <c r="D107" s="22"/>
      <c r="E107" s="41">
        <f t="shared" si="23"/>
        <v>500</v>
      </c>
      <c r="F107" s="41">
        <f t="shared" si="23"/>
        <v>0</v>
      </c>
      <c r="G107" s="41" t="e">
        <f t="shared" si="23"/>
        <v>#REF!</v>
      </c>
      <c r="H107" s="41">
        <f t="shared" si="23"/>
        <v>0</v>
      </c>
      <c r="I107" s="89">
        <f t="shared" si="17"/>
        <v>0</v>
      </c>
    </row>
    <row r="108" spans="1:9" ht="25.5" outlineLevel="1">
      <c r="A108" s="23" t="s">
        <v>143</v>
      </c>
      <c r="B108" s="24" t="s">
        <v>110</v>
      </c>
      <c r="C108" s="2" t="s">
        <v>144</v>
      </c>
      <c r="D108" s="2"/>
      <c r="E108" s="42">
        <f>SUM(E109:E109)</f>
        <v>500</v>
      </c>
      <c r="F108" s="42">
        <f>SUM(F109:F109)</f>
        <v>0</v>
      </c>
      <c r="G108" s="42" t="e">
        <f>SUM(G109:G109)</f>
        <v>#REF!</v>
      </c>
      <c r="H108" s="42">
        <f>SUM(H109:H109)</f>
        <v>0</v>
      </c>
      <c r="I108" s="89">
        <f t="shared" si="17"/>
        <v>0</v>
      </c>
    </row>
    <row r="109" spans="1:9" s="29" customFormat="1" ht="25.5" outlineLevel="2">
      <c r="A109" s="23" t="s">
        <v>177</v>
      </c>
      <c r="B109" s="24" t="s">
        <v>110</v>
      </c>
      <c r="C109" s="2" t="s">
        <v>144</v>
      </c>
      <c r="D109" s="2" t="s">
        <v>157</v>
      </c>
      <c r="E109" s="42">
        <v>500</v>
      </c>
      <c r="F109" s="27"/>
      <c r="G109" s="28" t="e">
        <f>#REF!-F109</f>
        <v>#REF!</v>
      </c>
      <c r="H109" s="85">
        <v>0</v>
      </c>
      <c r="I109" s="89">
        <f t="shared" si="17"/>
        <v>0</v>
      </c>
    </row>
    <row r="110" spans="1:9" ht="25.5" customHeight="1" outlineLevel="2">
      <c r="A110" s="76" t="s">
        <v>191</v>
      </c>
      <c r="B110" s="15">
        <v>59</v>
      </c>
      <c r="C110" s="16"/>
      <c r="D110" s="3"/>
      <c r="E110" s="45">
        <f>E112</f>
        <v>700</v>
      </c>
      <c r="F110" s="45">
        <f>F112</f>
        <v>0</v>
      </c>
      <c r="G110" s="45" t="e">
        <f>G112</f>
        <v>#REF!</v>
      </c>
      <c r="H110" s="45">
        <f>H112</f>
        <v>0</v>
      </c>
      <c r="I110" s="89">
        <f t="shared" si="17"/>
        <v>0</v>
      </c>
    </row>
    <row r="111" spans="1:9" ht="12.75" outlineLevel="3">
      <c r="A111" s="10" t="s">
        <v>192</v>
      </c>
      <c r="B111" s="22" t="s">
        <v>134</v>
      </c>
      <c r="C111" s="22"/>
      <c r="D111" s="22"/>
      <c r="E111" s="41">
        <f aca="true" t="shared" si="24" ref="E111:H113">E112</f>
        <v>700</v>
      </c>
      <c r="F111" s="41">
        <f t="shared" si="24"/>
        <v>0</v>
      </c>
      <c r="G111" s="41" t="e">
        <f t="shared" si="24"/>
        <v>#REF!</v>
      </c>
      <c r="H111" s="41">
        <f t="shared" si="24"/>
        <v>0</v>
      </c>
      <c r="I111" s="89">
        <f t="shared" si="17"/>
        <v>0</v>
      </c>
    </row>
    <row r="112" spans="1:9" s="29" customFormat="1" ht="40.5" customHeight="1" outlineLevel="3">
      <c r="A112" s="40" t="s">
        <v>77</v>
      </c>
      <c r="B112" s="31" t="s">
        <v>109</v>
      </c>
      <c r="C112" s="1"/>
      <c r="D112" s="1"/>
      <c r="E112" s="43">
        <f t="shared" si="24"/>
        <v>700</v>
      </c>
      <c r="F112" s="43">
        <f t="shared" si="24"/>
        <v>0</v>
      </c>
      <c r="G112" s="43" t="e">
        <f t="shared" si="24"/>
        <v>#REF!</v>
      </c>
      <c r="H112" s="43">
        <f t="shared" si="24"/>
        <v>0</v>
      </c>
      <c r="I112" s="89">
        <f t="shared" si="17"/>
        <v>0</v>
      </c>
    </row>
    <row r="113" spans="1:9" ht="25.5" outlineLevel="3">
      <c r="A113" s="23" t="s">
        <v>143</v>
      </c>
      <c r="B113" s="24" t="s">
        <v>109</v>
      </c>
      <c r="C113" s="2" t="s">
        <v>144</v>
      </c>
      <c r="D113" s="2"/>
      <c r="E113" s="42">
        <f t="shared" si="24"/>
        <v>700</v>
      </c>
      <c r="F113" s="42">
        <f t="shared" si="24"/>
        <v>0</v>
      </c>
      <c r="G113" s="42" t="e">
        <f t="shared" si="24"/>
        <v>#REF!</v>
      </c>
      <c r="H113" s="42">
        <f t="shared" si="24"/>
        <v>0</v>
      </c>
      <c r="I113" s="89">
        <f t="shared" si="17"/>
        <v>0</v>
      </c>
    </row>
    <row r="114" spans="1:9" ht="12.75" outlineLevel="3" collapsed="1">
      <c r="A114" s="23" t="s">
        <v>75</v>
      </c>
      <c r="B114" s="24" t="s">
        <v>109</v>
      </c>
      <c r="C114" s="2" t="s">
        <v>144</v>
      </c>
      <c r="D114" s="2" t="s">
        <v>76</v>
      </c>
      <c r="E114" s="42">
        <v>700</v>
      </c>
      <c r="G114" s="6" t="e">
        <f>#REF!-F114</f>
        <v>#REF!</v>
      </c>
      <c r="H114" s="84">
        <v>0</v>
      </c>
      <c r="I114" s="89">
        <f t="shared" si="17"/>
        <v>0</v>
      </c>
    </row>
    <row r="115" spans="1:9" ht="12.75" outlineLevel="2">
      <c r="A115" s="76" t="s">
        <v>136</v>
      </c>
      <c r="B115" s="15">
        <v>61</v>
      </c>
      <c r="C115" s="15"/>
      <c r="D115" s="3"/>
      <c r="E115" s="45">
        <f>E116+E126</f>
        <v>18918.9</v>
      </c>
      <c r="F115" s="45">
        <f>F116+F126</f>
        <v>0</v>
      </c>
      <c r="G115" s="45">
        <f>G116+G126</f>
        <v>0</v>
      </c>
      <c r="H115" s="45">
        <f>H116+H126</f>
        <v>3463.384</v>
      </c>
      <c r="I115" s="89">
        <f t="shared" si="17"/>
        <v>18.306476592190876</v>
      </c>
    </row>
    <row r="116" spans="1:9" ht="26.25" customHeight="1" outlineLevel="2">
      <c r="A116" s="70" t="s">
        <v>14</v>
      </c>
      <c r="B116" s="22" t="s">
        <v>9</v>
      </c>
      <c r="C116" s="22"/>
      <c r="D116" s="22"/>
      <c r="E116" s="41">
        <f>E117+E120+E123</f>
        <v>14608.400000000001</v>
      </c>
      <c r="F116" s="41">
        <f>F117+F120+F123</f>
        <v>0</v>
      </c>
      <c r="G116" s="41">
        <f>G117+G120+G123</f>
        <v>0</v>
      </c>
      <c r="H116" s="41">
        <f>H117+H120+H123</f>
        <v>2754.7599999999998</v>
      </c>
      <c r="I116" s="89">
        <f t="shared" si="17"/>
        <v>18.857369732482677</v>
      </c>
    </row>
    <row r="117" spans="1:9" ht="25.5" outlineLevel="2">
      <c r="A117" s="30" t="s">
        <v>141</v>
      </c>
      <c r="B117" s="31" t="s">
        <v>10</v>
      </c>
      <c r="C117" s="1"/>
      <c r="D117" s="1"/>
      <c r="E117" s="43">
        <f>E118</f>
        <v>12661.7</v>
      </c>
      <c r="F117" s="43">
        <f>F118</f>
        <v>0</v>
      </c>
      <c r="G117" s="43">
        <f>G118</f>
        <v>0</v>
      </c>
      <c r="H117" s="43">
        <f>H118</f>
        <v>2389.043</v>
      </c>
      <c r="I117" s="89">
        <f t="shared" si="17"/>
        <v>18.868264135147726</v>
      </c>
    </row>
    <row r="118" spans="1:9" ht="25.5" outlineLevel="2">
      <c r="A118" s="23" t="s">
        <v>140</v>
      </c>
      <c r="B118" s="24" t="s">
        <v>10</v>
      </c>
      <c r="C118" s="2" t="s">
        <v>139</v>
      </c>
      <c r="D118" s="2"/>
      <c r="E118" s="42">
        <f>SUM(E119:E119)</f>
        <v>12661.7</v>
      </c>
      <c r="F118" s="42">
        <f>SUM(F119:F119)</f>
        <v>0</v>
      </c>
      <c r="G118" s="42">
        <f>SUM(G119:G119)</f>
        <v>0</v>
      </c>
      <c r="H118" s="42">
        <f>SUM(H119:H119)</f>
        <v>2389.043</v>
      </c>
      <c r="I118" s="89">
        <f t="shared" si="17"/>
        <v>18.868264135147726</v>
      </c>
    </row>
    <row r="119" spans="1:9" ht="38.25" outlineLevel="2">
      <c r="A119" s="23" t="s">
        <v>39</v>
      </c>
      <c r="B119" s="24" t="s">
        <v>10</v>
      </c>
      <c r="C119" s="2" t="s">
        <v>139</v>
      </c>
      <c r="D119" s="2" t="s">
        <v>40</v>
      </c>
      <c r="E119" s="42">
        <v>12661.7</v>
      </c>
      <c r="H119" s="84">
        <v>2389.043</v>
      </c>
      <c r="I119" s="89">
        <f t="shared" si="17"/>
        <v>18.868264135147726</v>
      </c>
    </row>
    <row r="120" spans="1:9" s="29" customFormat="1" ht="25.5" outlineLevel="2">
      <c r="A120" s="30" t="s">
        <v>41</v>
      </c>
      <c r="B120" s="31" t="s">
        <v>11</v>
      </c>
      <c r="C120" s="1"/>
      <c r="D120" s="1"/>
      <c r="E120" s="43">
        <f aca="true" t="shared" si="25" ref="E120:H121">E121</f>
        <v>1400</v>
      </c>
      <c r="F120" s="43">
        <f t="shared" si="25"/>
        <v>0</v>
      </c>
      <c r="G120" s="43">
        <f t="shared" si="25"/>
        <v>0</v>
      </c>
      <c r="H120" s="43">
        <f t="shared" si="25"/>
        <v>281.287</v>
      </c>
      <c r="I120" s="89">
        <f t="shared" si="17"/>
        <v>20.091928571428568</v>
      </c>
    </row>
    <row r="121" spans="1:9" ht="25.5" outlineLevel="2">
      <c r="A121" s="23" t="s">
        <v>140</v>
      </c>
      <c r="B121" s="24" t="s">
        <v>11</v>
      </c>
      <c r="C121" s="2" t="s">
        <v>139</v>
      </c>
      <c r="D121" s="2"/>
      <c r="E121" s="42">
        <f t="shared" si="25"/>
        <v>1400</v>
      </c>
      <c r="F121" s="42">
        <f t="shared" si="25"/>
        <v>0</v>
      </c>
      <c r="G121" s="42">
        <f t="shared" si="25"/>
        <v>0</v>
      </c>
      <c r="H121" s="42">
        <f t="shared" si="25"/>
        <v>281.287</v>
      </c>
      <c r="I121" s="89">
        <f t="shared" si="17"/>
        <v>20.091928571428568</v>
      </c>
    </row>
    <row r="122" spans="1:9" ht="38.25" outlineLevel="2">
      <c r="A122" s="23" t="s">
        <v>36</v>
      </c>
      <c r="B122" s="24" t="s">
        <v>11</v>
      </c>
      <c r="C122" s="2" t="s">
        <v>139</v>
      </c>
      <c r="D122" s="2" t="s">
        <v>40</v>
      </c>
      <c r="E122" s="42">
        <v>1400</v>
      </c>
      <c r="H122" s="84">
        <v>281.287</v>
      </c>
      <c r="I122" s="89">
        <f t="shared" si="17"/>
        <v>20.091928571428568</v>
      </c>
    </row>
    <row r="123" spans="1:9" s="29" customFormat="1" ht="89.25" customHeight="1" outlineLevel="2">
      <c r="A123" s="36" t="s">
        <v>4</v>
      </c>
      <c r="B123" s="31" t="s">
        <v>214</v>
      </c>
      <c r="C123" s="1"/>
      <c r="D123" s="1"/>
      <c r="E123" s="43">
        <f aca="true" t="shared" si="26" ref="E123:H124">E124</f>
        <v>546.7</v>
      </c>
      <c r="F123" s="43">
        <f t="shared" si="26"/>
        <v>0</v>
      </c>
      <c r="G123" s="43">
        <f t="shared" si="26"/>
        <v>0</v>
      </c>
      <c r="H123" s="43">
        <f t="shared" si="26"/>
        <v>84.43</v>
      </c>
      <c r="I123" s="89">
        <f t="shared" si="17"/>
        <v>15.443570513993048</v>
      </c>
    </row>
    <row r="124" spans="1:9" ht="25.5" outlineLevel="2">
      <c r="A124" s="23" t="s">
        <v>140</v>
      </c>
      <c r="B124" s="24" t="s">
        <v>214</v>
      </c>
      <c r="C124" s="2" t="s">
        <v>139</v>
      </c>
      <c r="D124" s="2"/>
      <c r="E124" s="42">
        <f t="shared" si="26"/>
        <v>546.7</v>
      </c>
      <c r="F124" s="42">
        <f t="shared" si="26"/>
        <v>0</v>
      </c>
      <c r="G124" s="42">
        <f t="shared" si="26"/>
        <v>0</v>
      </c>
      <c r="H124" s="42">
        <f t="shared" si="26"/>
        <v>84.43</v>
      </c>
      <c r="I124" s="89">
        <f t="shared" si="17"/>
        <v>15.443570513993048</v>
      </c>
    </row>
    <row r="125" spans="1:9" ht="25.5" outlineLevel="2">
      <c r="A125" s="23" t="s">
        <v>42</v>
      </c>
      <c r="B125" s="24" t="s">
        <v>214</v>
      </c>
      <c r="C125" s="2" t="s">
        <v>139</v>
      </c>
      <c r="D125" s="2" t="s">
        <v>40</v>
      </c>
      <c r="E125" s="42">
        <v>546.7</v>
      </c>
      <c r="H125" s="84">
        <v>84.43</v>
      </c>
      <c r="I125" s="89">
        <f t="shared" si="17"/>
        <v>15.443570513993048</v>
      </c>
    </row>
    <row r="126" spans="1:9" s="29" customFormat="1" ht="12.75" outlineLevel="2">
      <c r="A126" s="70" t="s">
        <v>8</v>
      </c>
      <c r="B126" s="61" t="s">
        <v>7</v>
      </c>
      <c r="C126" s="22"/>
      <c r="D126" s="22"/>
      <c r="E126" s="41">
        <f>E127+E131</f>
        <v>4310.5</v>
      </c>
      <c r="F126" s="41">
        <f>F127+F131</f>
        <v>0</v>
      </c>
      <c r="G126" s="41">
        <f>G127+G131</f>
        <v>0</v>
      </c>
      <c r="H126" s="41">
        <f>H127+H131</f>
        <v>708.624</v>
      </c>
      <c r="I126" s="89">
        <f t="shared" si="17"/>
        <v>16.439484978540772</v>
      </c>
    </row>
    <row r="127" spans="1:9" s="29" customFormat="1" ht="25.5" outlineLevel="2">
      <c r="A127" s="30" t="s">
        <v>142</v>
      </c>
      <c r="B127" s="31" t="s">
        <v>12</v>
      </c>
      <c r="C127" s="1"/>
      <c r="D127" s="1"/>
      <c r="E127" s="43">
        <f>E128+E130</f>
        <v>3210.5</v>
      </c>
      <c r="F127" s="43">
        <f>F128+F130</f>
        <v>0</v>
      </c>
      <c r="G127" s="43">
        <f>G128+G130</f>
        <v>0</v>
      </c>
      <c r="H127" s="43">
        <f>H128+H130</f>
        <v>708.624</v>
      </c>
      <c r="I127" s="89">
        <f t="shared" si="17"/>
        <v>22.072076000622957</v>
      </c>
    </row>
    <row r="128" spans="1:9" s="29" customFormat="1" ht="25.5" outlineLevel="2">
      <c r="A128" s="23" t="s">
        <v>140</v>
      </c>
      <c r="B128" s="24" t="s">
        <v>12</v>
      </c>
      <c r="C128" s="2" t="s">
        <v>139</v>
      </c>
      <c r="D128" s="2"/>
      <c r="E128" s="42">
        <f>E129</f>
        <v>1450</v>
      </c>
      <c r="F128" s="42">
        <f>F129</f>
        <v>0</v>
      </c>
      <c r="G128" s="42">
        <f>G129</f>
        <v>0</v>
      </c>
      <c r="H128" s="42">
        <f>H129</f>
        <v>263.93</v>
      </c>
      <c r="I128" s="89">
        <f t="shared" si="17"/>
        <v>18.202068965517242</v>
      </c>
    </row>
    <row r="129" spans="1:9" s="29" customFormat="1" ht="38.25" outlineLevel="2">
      <c r="A129" s="23" t="s">
        <v>36</v>
      </c>
      <c r="B129" s="24" t="s">
        <v>12</v>
      </c>
      <c r="C129" s="2" t="s">
        <v>139</v>
      </c>
      <c r="D129" s="2" t="s">
        <v>40</v>
      </c>
      <c r="E129" s="42">
        <v>1450</v>
      </c>
      <c r="F129" s="27"/>
      <c r="G129" s="28"/>
      <c r="H129" s="85">
        <v>263.93</v>
      </c>
      <c r="I129" s="89">
        <f t="shared" si="17"/>
        <v>18.202068965517242</v>
      </c>
    </row>
    <row r="130" spans="1:9" ht="38.25" outlineLevel="2">
      <c r="A130" s="23" t="s">
        <v>36</v>
      </c>
      <c r="B130" s="24" t="s">
        <v>12</v>
      </c>
      <c r="C130" s="2" t="s">
        <v>144</v>
      </c>
      <c r="D130" s="2" t="s">
        <v>40</v>
      </c>
      <c r="E130" s="42">
        <v>1760.5</v>
      </c>
      <c r="H130" s="84">
        <v>444.694</v>
      </c>
      <c r="I130" s="89">
        <f t="shared" si="17"/>
        <v>25.25952854302755</v>
      </c>
    </row>
    <row r="131" spans="1:9" s="29" customFormat="1" ht="12.75" outlineLevel="2">
      <c r="A131" s="30" t="s">
        <v>38</v>
      </c>
      <c r="B131" s="31" t="s">
        <v>13</v>
      </c>
      <c r="C131" s="1"/>
      <c r="D131" s="1"/>
      <c r="E131" s="43">
        <f aca="true" t="shared" si="27" ref="E131:H132">E132</f>
        <v>1100</v>
      </c>
      <c r="F131" s="43">
        <f t="shared" si="27"/>
        <v>0</v>
      </c>
      <c r="G131" s="43">
        <f t="shared" si="27"/>
        <v>0</v>
      </c>
      <c r="H131" s="43">
        <f t="shared" si="27"/>
        <v>0</v>
      </c>
      <c r="I131" s="89">
        <f t="shared" si="17"/>
        <v>0</v>
      </c>
    </row>
    <row r="132" spans="1:9" ht="38.25" outlineLevel="2">
      <c r="A132" s="23" t="s">
        <v>145</v>
      </c>
      <c r="B132" s="24" t="s">
        <v>13</v>
      </c>
      <c r="C132" s="2" t="s">
        <v>146</v>
      </c>
      <c r="D132" s="2"/>
      <c r="E132" s="42">
        <f t="shared" si="27"/>
        <v>1100</v>
      </c>
      <c r="F132" s="42">
        <f t="shared" si="27"/>
        <v>0</v>
      </c>
      <c r="G132" s="42">
        <f t="shared" si="27"/>
        <v>0</v>
      </c>
      <c r="H132" s="42">
        <f t="shared" si="27"/>
        <v>0</v>
      </c>
      <c r="I132" s="89">
        <f t="shared" si="17"/>
        <v>0</v>
      </c>
    </row>
    <row r="133" spans="1:9" ht="38.25" outlineLevel="2">
      <c r="A133" s="23" t="s">
        <v>36</v>
      </c>
      <c r="B133" s="24" t="s">
        <v>13</v>
      </c>
      <c r="C133" s="2" t="s">
        <v>146</v>
      </c>
      <c r="D133" s="2" t="s">
        <v>37</v>
      </c>
      <c r="E133" s="42">
        <v>1100</v>
      </c>
      <c r="H133" s="84">
        <v>0</v>
      </c>
      <c r="I133" s="89">
        <f t="shared" si="17"/>
        <v>0</v>
      </c>
    </row>
    <row r="134" spans="1:9" ht="12.75" outlineLevel="2">
      <c r="A134" s="76" t="s">
        <v>46</v>
      </c>
      <c r="B134" s="13">
        <v>62</v>
      </c>
      <c r="C134" s="12"/>
      <c r="D134" s="3"/>
      <c r="E134" s="45">
        <f>E135+E146+E149+E152+E155+E158+E161+E164+E167+E179+E170+E173+E176</f>
        <v>7800.83</v>
      </c>
      <c r="F134" s="45">
        <f>F135+F146+F149+F152+F155+F158+F161+F164+F167+F179+F170+F173+F176</f>
        <v>0</v>
      </c>
      <c r="G134" s="45">
        <f>G135+G146+G149+G152+G155+G158+G161+G164+G167+G179+G170+G173+G176</f>
        <v>0</v>
      </c>
      <c r="H134" s="45">
        <f>H135+H146+H149+H152+H155+H158+H161+H164+H167+H179+H170+H173+H176</f>
        <v>914.073</v>
      </c>
      <c r="I134" s="89">
        <f t="shared" si="17"/>
        <v>11.717637738548333</v>
      </c>
    </row>
    <row r="135" spans="1:9" ht="12.75" outlineLevel="2">
      <c r="A135" s="10" t="s">
        <v>137</v>
      </c>
      <c r="B135" s="22" t="s">
        <v>138</v>
      </c>
      <c r="C135" s="22"/>
      <c r="D135" s="22"/>
      <c r="E135" s="41">
        <f>E136+E138+E140+E142+E144</f>
        <v>372.5</v>
      </c>
      <c r="F135" s="41">
        <f>F136+F138+F140+F142+F144</f>
        <v>0</v>
      </c>
      <c r="G135" s="41">
        <f>G136+G138+G140+G142+G144</f>
        <v>0</v>
      </c>
      <c r="H135" s="41">
        <f>H136+H138+H140+H142+H144</f>
        <v>123</v>
      </c>
      <c r="I135" s="89">
        <f t="shared" si="17"/>
        <v>33.02013422818792</v>
      </c>
    </row>
    <row r="136" spans="1:9" s="29" customFormat="1" ht="12.75" outlineLevel="2">
      <c r="A136" s="39" t="s">
        <v>187</v>
      </c>
      <c r="B136" s="24" t="s">
        <v>178</v>
      </c>
      <c r="C136" s="2" t="s">
        <v>95</v>
      </c>
      <c r="D136" s="1"/>
      <c r="E136" s="42">
        <f>E137</f>
        <v>64.1</v>
      </c>
      <c r="F136" s="42">
        <f>F137</f>
        <v>0</v>
      </c>
      <c r="G136" s="42">
        <f>G137</f>
        <v>0</v>
      </c>
      <c r="H136" s="42">
        <f>H137</f>
        <v>20</v>
      </c>
      <c r="I136" s="89">
        <f t="shared" si="17"/>
        <v>31.201248049921997</v>
      </c>
    </row>
    <row r="137" spans="1:9" ht="25.5" outlineLevel="2">
      <c r="A137" s="23" t="s">
        <v>179</v>
      </c>
      <c r="B137" s="24" t="s">
        <v>178</v>
      </c>
      <c r="C137" s="2" t="s">
        <v>95</v>
      </c>
      <c r="D137" s="2" t="s">
        <v>40</v>
      </c>
      <c r="E137" s="42">
        <v>64.1</v>
      </c>
      <c r="H137" s="84">
        <v>20</v>
      </c>
      <c r="I137" s="89">
        <f t="shared" si="17"/>
        <v>31.201248049921997</v>
      </c>
    </row>
    <row r="138" spans="1:9" ht="12.75" outlineLevel="2">
      <c r="A138" s="39" t="s">
        <v>187</v>
      </c>
      <c r="B138" s="37" t="s">
        <v>180</v>
      </c>
      <c r="C138" s="2" t="s">
        <v>95</v>
      </c>
      <c r="D138" s="2"/>
      <c r="E138" s="42">
        <f>E139</f>
        <v>132.4</v>
      </c>
      <c r="F138" s="42">
        <f>F139</f>
        <v>0</v>
      </c>
      <c r="G138" s="42">
        <f>G139</f>
        <v>0</v>
      </c>
      <c r="H138" s="42">
        <f>H139</f>
        <v>45</v>
      </c>
      <c r="I138" s="89">
        <f t="shared" si="17"/>
        <v>33.987915407854985</v>
      </c>
    </row>
    <row r="139" spans="1:9" ht="12.75" outlineLevel="2">
      <c r="A139" s="23" t="s">
        <v>181</v>
      </c>
      <c r="B139" s="24" t="s">
        <v>180</v>
      </c>
      <c r="C139" s="2" t="s">
        <v>95</v>
      </c>
      <c r="D139" s="2" t="s">
        <v>40</v>
      </c>
      <c r="E139" s="42">
        <v>132.4</v>
      </c>
      <c r="H139" s="84">
        <v>45</v>
      </c>
      <c r="I139" s="89">
        <f t="shared" si="17"/>
        <v>33.987915407854985</v>
      </c>
    </row>
    <row r="140" spans="1:9" ht="12.75" outlineLevel="2">
      <c r="A140" s="39" t="s">
        <v>187</v>
      </c>
      <c r="B140" s="37" t="s">
        <v>182</v>
      </c>
      <c r="C140" s="2" t="s">
        <v>95</v>
      </c>
      <c r="D140" s="2"/>
      <c r="E140" s="42">
        <f>E141</f>
        <v>24</v>
      </c>
      <c r="F140" s="42">
        <f>F141</f>
        <v>0</v>
      </c>
      <c r="G140" s="42">
        <f>G141</f>
        <v>0</v>
      </c>
      <c r="H140" s="42">
        <f>H141</f>
        <v>8</v>
      </c>
      <c r="I140" s="89">
        <f t="shared" si="17"/>
        <v>33.33333333333333</v>
      </c>
    </row>
    <row r="141" spans="1:9" s="29" customFormat="1" ht="25.5" outlineLevel="2">
      <c r="A141" s="23" t="s">
        <v>183</v>
      </c>
      <c r="B141" s="37" t="s">
        <v>182</v>
      </c>
      <c r="C141" s="2" t="s">
        <v>95</v>
      </c>
      <c r="D141" s="2" t="s">
        <v>40</v>
      </c>
      <c r="E141" s="42">
        <v>24</v>
      </c>
      <c r="F141" s="27"/>
      <c r="G141" s="28"/>
      <c r="H141" s="85">
        <v>8</v>
      </c>
      <c r="I141" s="89">
        <f t="shared" si="17"/>
        <v>33.33333333333333</v>
      </c>
    </row>
    <row r="142" spans="1:9" s="29" customFormat="1" ht="12.75" outlineLevel="2">
      <c r="A142" s="39" t="s">
        <v>187</v>
      </c>
      <c r="B142" s="37" t="s">
        <v>184</v>
      </c>
      <c r="C142" s="2" t="s">
        <v>95</v>
      </c>
      <c r="D142" s="2"/>
      <c r="E142" s="42">
        <f>E143</f>
        <v>104</v>
      </c>
      <c r="F142" s="42">
        <f>F143</f>
        <v>0</v>
      </c>
      <c r="G142" s="42">
        <f>G143</f>
        <v>0</v>
      </c>
      <c r="H142" s="42">
        <f>H143</f>
        <v>34</v>
      </c>
      <c r="I142" s="89">
        <f t="shared" si="17"/>
        <v>32.69230769230769</v>
      </c>
    </row>
    <row r="143" spans="1:9" ht="25.5" outlineLevel="2">
      <c r="A143" s="23" t="s">
        <v>185</v>
      </c>
      <c r="B143" s="37" t="s">
        <v>184</v>
      </c>
      <c r="C143" s="2" t="s">
        <v>95</v>
      </c>
      <c r="D143" s="2" t="s">
        <v>40</v>
      </c>
      <c r="E143" s="42">
        <v>104</v>
      </c>
      <c r="H143" s="84">
        <v>34</v>
      </c>
      <c r="I143" s="89">
        <f t="shared" si="17"/>
        <v>32.69230769230769</v>
      </c>
    </row>
    <row r="144" spans="1:9" ht="12.75" outlineLevel="2">
      <c r="A144" s="39" t="s">
        <v>187</v>
      </c>
      <c r="B144" s="37" t="s">
        <v>186</v>
      </c>
      <c r="C144" s="2" t="s">
        <v>95</v>
      </c>
      <c r="D144" s="2"/>
      <c r="E144" s="42">
        <f>E145</f>
        <v>48</v>
      </c>
      <c r="F144" s="42">
        <f>F145</f>
        <v>0</v>
      </c>
      <c r="G144" s="42">
        <f>G145</f>
        <v>0</v>
      </c>
      <c r="H144" s="42">
        <f>H145</f>
        <v>16</v>
      </c>
      <c r="I144" s="89">
        <f t="shared" si="17"/>
        <v>33.33333333333333</v>
      </c>
    </row>
    <row r="145" spans="1:9" ht="25.5" outlineLevel="2">
      <c r="A145" s="23" t="s">
        <v>188</v>
      </c>
      <c r="B145" s="37" t="s">
        <v>186</v>
      </c>
      <c r="C145" s="2" t="s">
        <v>95</v>
      </c>
      <c r="D145" s="2" t="s">
        <v>40</v>
      </c>
      <c r="E145" s="42">
        <v>48</v>
      </c>
      <c r="H145" s="84">
        <v>16</v>
      </c>
      <c r="I145" s="89">
        <f t="shared" si="17"/>
        <v>33.33333333333333</v>
      </c>
    </row>
    <row r="146" spans="1:9" s="29" customFormat="1" ht="12.75" outlineLevel="2">
      <c r="A146" s="40" t="s">
        <v>45</v>
      </c>
      <c r="B146" s="31" t="s">
        <v>5</v>
      </c>
      <c r="C146" s="1"/>
      <c r="D146" s="1"/>
      <c r="E146" s="43">
        <f aca="true" t="shared" si="28" ref="E146:H147">E147</f>
        <v>900</v>
      </c>
      <c r="F146" s="43">
        <f t="shared" si="28"/>
        <v>0</v>
      </c>
      <c r="G146" s="43">
        <f t="shared" si="28"/>
        <v>0</v>
      </c>
      <c r="H146" s="43">
        <f t="shared" si="28"/>
        <v>0</v>
      </c>
      <c r="I146" s="89">
        <f t="shared" si="17"/>
        <v>0</v>
      </c>
    </row>
    <row r="147" spans="1:9" ht="12.75" outlineLevel="2">
      <c r="A147" s="23" t="s">
        <v>96</v>
      </c>
      <c r="B147" s="24" t="s">
        <v>5</v>
      </c>
      <c r="C147" s="2" t="s">
        <v>6</v>
      </c>
      <c r="D147" s="2"/>
      <c r="E147" s="42">
        <f t="shared" si="28"/>
        <v>900</v>
      </c>
      <c r="F147" s="42">
        <f t="shared" si="28"/>
        <v>0</v>
      </c>
      <c r="G147" s="42">
        <f t="shared" si="28"/>
        <v>0</v>
      </c>
      <c r="H147" s="42">
        <f t="shared" si="28"/>
        <v>0</v>
      </c>
      <c r="I147" s="89">
        <f aca="true" t="shared" si="29" ref="I147:I182">H147/E147*100</f>
        <v>0</v>
      </c>
    </row>
    <row r="148" spans="1:9" ht="12.75" outlineLevel="2">
      <c r="A148" s="23" t="s">
        <v>43</v>
      </c>
      <c r="B148" s="24" t="s">
        <v>5</v>
      </c>
      <c r="C148" s="2" t="s">
        <v>6</v>
      </c>
      <c r="D148" s="2" t="s">
        <v>44</v>
      </c>
      <c r="E148" s="42">
        <v>900</v>
      </c>
      <c r="H148" s="84">
        <v>0</v>
      </c>
      <c r="I148" s="89">
        <f t="shared" si="29"/>
        <v>0</v>
      </c>
    </row>
    <row r="149" spans="1:9" s="29" customFormat="1" ht="25.5" outlineLevel="2">
      <c r="A149" s="30" t="s">
        <v>49</v>
      </c>
      <c r="B149" s="1" t="s">
        <v>32</v>
      </c>
      <c r="C149" s="1"/>
      <c r="D149" s="1"/>
      <c r="E149" s="43">
        <f aca="true" t="shared" si="30" ref="E149:H150">E150</f>
        <v>200</v>
      </c>
      <c r="F149" s="43">
        <f t="shared" si="30"/>
        <v>0</v>
      </c>
      <c r="G149" s="43">
        <f t="shared" si="30"/>
        <v>0</v>
      </c>
      <c r="H149" s="43">
        <f t="shared" si="30"/>
        <v>9.56</v>
      </c>
      <c r="I149" s="89">
        <f t="shared" si="29"/>
        <v>4.78</v>
      </c>
    </row>
    <row r="150" spans="1:9" ht="25.5" outlineLevel="2">
      <c r="A150" s="23" t="s">
        <v>143</v>
      </c>
      <c r="B150" s="2" t="s">
        <v>32</v>
      </c>
      <c r="C150" s="2" t="s">
        <v>144</v>
      </c>
      <c r="D150" s="2"/>
      <c r="E150" s="42">
        <f t="shared" si="30"/>
        <v>200</v>
      </c>
      <c r="F150" s="42">
        <f t="shared" si="30"/>
        <v>0</v>
      </c>
      <c r="G150" s="42">
        <f t="shared" si="30"/>
        <v>0</v>
      </c>
      <c r="H150" s="42">
        <f t="shared" si="30"/>
        <v>9.56</v>
      </c>
      <c r="I150" s="89">
        <f t="shared" si="29"/>
        <v>4.78</v>
      </c>
    </row>
    <row r="151" spans="1:9" ht="12.75" outlineLevel="2">
      <c r="A151" s="39" t="s">
        <v>47</v>
      </c>
      <c r="B151" s="2" t="s">
        <v>32</v>
      </c>
      <c r="C151" s="2" t="s">
        <v>144</v>
      </c>
      <c r="D151" s="2" t="s">
        <v>48</v>
      </c>
      <c r="E151" s="42">
        <v>200</v>
      </c>
      <c r="H151" s="84">
        <v>9.56</v>
      </c>
      <c r="I151" s="89">
        <f t="shared" si="29"/>
        <v>4.78</v>
      </c>
    </row>
    <row r="152" spans="1:9" s="29" customFormat="1" ht="12.75" outlineLevel="2">
      <c r="A152" s="30" t="s">
        <v>1</v>
      </c>
      <c r="B152" s="38" t="s">
        <v>2</v>
      </c>
      <c r="C152" s="1"/>
      <c r="D152" s="1"/>
      <c r="E152" s="43">
        <f aca="true" t="shared" si="31" ref="E152:H153">E153</f>
        <v>150</v>
      </c>
      <c r="F152" s="43">
        <f t="shared" si="31"/>
        <v>0</v>
      </c>
      <c r="G152" s="43">
        <f t="shared" si="31"/>
        <v>0</v>
      </c>
      <c r="H152" s="43">
        <f t="shared" si="31"/>
        <v>0</v>
      </c>
      <c r="I152" s="89">
        <f t="shared" si="29"/>
        <v>0</v>
      </c>
    </row>
    <row r="153" spans="1:9" ht="12.75" outlineLevel="2">
      <c r="A153" s="39" t="s">
        <v>3</v>
      </c>
      <c r="B153" s="37" t="s">
        <v>2</v>
      </c>
      <c r="C153" s="2" t="s">
        <v>100</v>
      </c>
      <c r="D153" s="2"/>
      <c r="E153" s="42">
        <f t="shared" si="31"/>
        <v>150</v>
      </c>
      <c r="F153" s="42">
        <f t="shared" si="31"/>
        <v>0</v>
      </c>
      <c r="G153" s="42">
        <f t="shared" si="31"/>
        <v>0</v>
      </c>
      <c r="H153" s="42">
        <f t="shared" si="31"/>
        <v>0</v>
      </c>
      <c r="I153" s="89">
        <f t="shared" si="29"/>
        <v>0</v>
      </c>
    </row>
    <row r="154" spans="1:9" ht="12.75" outlineLevel="2">
      <c r="A154" s="39" t="s">
        <v>47</v>
      </c>
      <c r="B154" s="37" t="s">
        <v>2</v>
      </c>
      <c r="C154" s="2" t="s">
        <v>100</v>
      </c>
      <c r="D154" s="2" t="s">
        <v>48</v>
      </c>
      <c r="E154" s="42">
        <v>150</v>
      </c>
      <c r="H154" s="84">
        <v>0</v>
      </c>
      <c r="I154" s="89">
        <f t="shared" si="29"/>
        <v>0</v>
      </c>
    </row>
    <row r="155" spans="1:9" s="29" customFormat="1" ht="25.5" outlineLevel="2">
      <c r="A155" s="40" t="s">
        <v>50</v>
      </c>
      <c r="B155" s="31" t="s">
        <v>15</v>
      </c>
      <c r="C155" s="1"/>
      <c r="D155" s="1"/>
      <c r="E155" s="43">
        <f aca="true" t="shared" si="32" ref="E155:H156">E156</f>
        <v>565</v>
      </c>
      <c r="F155" s="43">
        <f t="shared" si="32"/>
        <v>0</v>
      </c>
      <c r="G155" s="43">
        <f t="shared" si="32"/>
        <v>0</v>
      </c>
      <c r="H155" s="43">
        <f t="shared" si="32"/>
        <v>113.52</v>
      </c>
      <c r="I155" s="89">
        <f t="shared" si="29"/>
        <v>20.092035398230088</v>
      </c>
    </row>
    <row r="156" spans="1:9" ht="25.5" outlineLevel="2">
      <c r="A156" s="23" t="s">
        <v>143</v>
      </c>
      <c r="B156" s="24" t="s">
        <v>15</v>
      </c>
      <c r="C156" s="2" t="s">
        <v>144</v>
      </c>
      <c r="D156" s="2"/>
      <c r="E156" s="42">
        <f t="shared" si="32"/>
        <v>565</v>
      </c>
      <c r="F156" s="42">
        <f t="shared" si="32"/>
        <v>0</v>
      </c>
      <c r="G156" s="42">
        <f t="shared" si="32"/>
        <v>0</v>
      </c>
      <c r="H156" s="42">
        <f t="shared" si="32"/>
        <v>113.52</v>
      </c>
      <c r="I156" s="89">
        <f t="shared" si="29"/>
        <v>20.092035398230088</v>
      </c>
    </row>
    <row r="157" spans="1:9" ht="12.75" outlineLevel="2">
      <c r="A157" s="39" t="s">
        <v>47</v>
      </c>
      <c r="B157" s="24" t="s">
        <v>15</v>
      </c>
      <c r="C157" s="2" t="s">
        <v>144</v>
      </c>
      <c r="D157" s="2" t="s">
        <v>48</v>
      </c>
      <c r="E157" s="42">
        <v>565</v>
      </c>
      <c r="H157" s="84">
        <v>113.52</v>
      </c>
      <c r="I157" s="89">
        <f t="shared" si="29"/>
        <v>20.092035398230088</v>
      </c>
    </row>
    <row r="158" spans="1:9" s="29" customFormat="1" ht="38.25" outlineLevel="2">
      <c r="A158" s="40" t="s">
        <v>51</v>
      </c>
      <c r="B158" s="31" t="s">
        <v>16</v>
      </c>
      <c r="C158" s="1"/>
      <c r="D158" s="1"/>
      <c r="E158" s="43">
        <f aca="true" t="shared" si="33" ref="E158:H159">E159</f>
        <v>100</v>
      </c>
      <c r="F158" s="43">
        <f t="shared" si="33"/>
        <v>0</v>
      </c>
      <c r="G158" s="43">
        <f t="shared" si="33"/>
        <v>0</v>
      </c>
      <c r="H158" s="43">
        <f t="shared" si="33"/>
        <v>16.16</v>
      </c>
      <c r="I158" s="89">
        <f t="shared" si="29"/>
        <v>16.16</v>
      </c>
    </row>
    <row r="159" spans="1:9" ht="12.75" outlineLevel="2">
      <c r="A159" s="39" t="s">
        <v>98</v>
      </c>
      <c r="B159" s="24" t="s">
        <v>16</v>
      </c>
      <c r="C159" s="2" t="s">
        <v>99</v>
      </c>
      <c r="D159" s="2"/>
      <c r="E159" s="42">
        <f t="shared" si="33"/>
        <v>100</v>
      </c>
      <c r="F159" s="42">
        <f t="shared" si="33"/>
        <v>0</v>
      </c>
      <c r="G159" s="42">
        <f t="shared" si="33"/>
        <v>0</v>
      </c>
      <c r="H159" s="42">
        <f t="shared" si="33"/>
        <v>16.16</v>
      </c>
      <c r="I159" s="89">
        <f t="shared" si="29"/>
        <v>16.16</v>
      </c>
    </row>
    <row r="160" spans="1:9" ht="12.75" outlineLevel="2">
      <c r="A160" s="39" t="s">
        <v>47</v>
      </c>
      <c r="B160" s="24" t="s">
        <v>16</v>
      </c>
      <c r="C160" s="2" t="s">
        <v>99</v>
      </c>
      <c r="D160" s="2" t="s">
        <v>48</v>
      </c>
      <c r="E160" s="42">
        <v>100</v>
      </c>
      <c r="H160" s="84">
        <v>16.16</v>
      </c>
      <c r="I160" s="89">
        <f t="shared" si="29"/>
        <v>16.16</v>
      </c>
    </row>
    <row r="161" spans="1:9" s="29" customFormat="1" ht="27.75" customHeight="1" outlineLevel="2">
      <c r="A161" s="40" t="s">
        <v>97</v>
      </c>
      <c r="B161" s="31" t="s">
        <v>17</v>
      </c>
      <c r="C161" s="1"/>
      <c r="D161" s="1"/>
      <c r="E161" s="43">
        <f aca="true" t="shared" si="34" ref="E161:H162">E162</f>
        <v>100</v>
      </c>
      <c r="F161" s="43">
        <f t="shared" si="34"/>
        <v>0</v>
      </c>
      <c r="G161" s="43">
        <f t="shared" si="34"/>
        <v>0</v>
      </c>
      <c r="H161" s="43">
        <f t="shared" si="34"/>
        <v>0</v>
      </c>
      <c r="I161" s="89">
        <f t="shared" si="29"/>
        <v>0</v>
      </c>
    </row>
    <row r="162" spans="1:9" ht="25.5" outlineLevel="2">
      <c r="A162" s="23" t="s">
        <v>143</v>
      </c>
      <c r="B162" s="24" t="s">
        <v>17</v>
      </c>
      <c r="C162" s="2" t="s">
        <v>144</v>
      </c>
      <c r="D162" s="2"/>
      <c r="E162" s="42">
        <f t="shared" si="34"/>
        <v>100</v>
      </c>
      <c r="F162" s="42">
        <f t="shared" si="34"/>
        <v>0</v>
      </c>
      <c r="G162" s="42">
        <f t="shared" si="34"/>
        <v>0</v>
      </c>
      <c r="H162" s="42">
        <f t="shared" si="34"/>
        <v>0</v>
      </c>
      <c r="I162" s="89">
        <f t="shared" si="29"/>
        <v>0</v>
      </c>
    </row>
    <row r="163" spans="1:9" ht="12.75" outlineLevel="2">
      <c r="A163" s="39" t="s">
        <v>47</v>
      </c>
      <c r="B163" s="24" t="s">
        <v>17</v>
      </c>
      <c r="C163" s="2" t="s">
        <v>144</v>
      </c>
      <c r="D163" s="2" t="s">
        <v>48</v>
      </c>
      <c r="E163" s="42">
        <v>100</v>
      </c>
      <c r="H163" s="84">
        <v>0</v>
      </c>
      <c r="I163" s="89">
        <f t="shared" si="29"/>
        <v>0</v>
      </c>
    </row>
    <row r="164" spans="1:9" s="29" customFormat="1" ht="24" customHeight="1" outlineLevel="2">
      <c r="A164" s="40" t="s">
        <v>68</v>
      </c>
      <c r="B164" s="31" t="s">
        <v>105</v>
      </c>
      <c r="C164" s="1"/>
      <c r="D164" s="1"/>
      <c r="E164" s="43">
        <f aca="true" t="shared" si="35" ref="E164:H165">E165</f>
        <v>1000</v>
      </c>
      <c r="F164" s="43">
        <f t="shared" si="35"/>
        <v>0</v>
      </c>
      <c r="G164" s="43">
        <f t="shared" si="35"/>
        <v>0</v>
      </c>
      <c r="H164" s="43">
        <f t="shared" si="35"/>
        <v>0</v>
      </c>
      <c r="I164" s="89">
        <f t="shared" si="29"/>
        <v>0</v>
      </c>
    </row>
    <row r="165" spans="1:9" ht="25.5" outlineLevel="2">
      <c r="A165" s="23" t="s">
        <v>143</v>
      </c>
      <c r="B165" s="24" t="s">
        <v>105</v>
      </c>
      <c r="C165" s="2" t="s">
        <v>144</v>
      </c>
      <c r="D165" s="2"/>
      <c r="E165" s="42">
        <f t="shared" si="35"/>
        <v>1000</v>
      </c>
      <c r="F165" s="42">
        <f t="shared" si="35"/>
        <v>0</v>
      </c>
      <c r="G165" s="42">
        <f t="shared" si="35"/>
        <v>0</v>
      </c>
      <c r="H165" s="42">
        <f t="shared" si="35"/>
        <v>0</v>
      </c>
      <c r="I165" s="89">
        <f t="shared" si="29"/>
        <v>0</v>
      </c>
    </row>
    <row r="166" spans="1:9" ht="12.75" outlineLevel="2">
      <c r="A166" s="39" t="s">
        <v>66</v>
      </c>
      <c r="B166" s="24" t="s">
        <v>105</v>
      </c>
      <c r="C166" s="2" t="s">
        <v>144</v>
      </c>
      <c r="D166" s="2" t="s">
        <v>67</v>
      </c>
      <c r="E166" s="42">
        <v>1000</v>
      </c>
      <c r="H166" s="84">
        <v>0</v>
      </c>
      <c r="I166" s="89">
        <f t="shared" si="29"/>
        <v>0</v>
      </c>
    </row>
    <row r="167" spans="1:9" s="29" customFormat="1" ht="12.75" outlineLevel="2">
      <c r="A167" s="40" t="s">
        <v>190</v>
      </c>
      <c r="B167" s="31" t="s">
        <v>189</v>
      </c>
      <c r="C167" s="1"/>
      <c r="D167" s="1"/>
      <c r="E167" s="43">
        <f aca="true" t="shared" si="36" ref="E167:H168">E168</f>
        <v>2000</v>
      </c>
      <c r="F167" s="43">
        <f t="shared" si="36"/>
        <v>0</v>
      </c>
      <c r="G167" s="43">
        <f t="shared" si="36"/>
        <v>0</v>
      </c>
      <c r="H167" s="43">
        <f t="shared" si="36"/>
        <v>488.523</v>
      </c>
      <c r="I167" s="89">
        <f t="shared" si="29"/>
        <v>24.426150000000003</v>
      </c>
    </row>
    <row r="168" spans="1:9" ht="25.5" outlineLevel="2">
      <c r="A168" s="23" t="s">
        <v>143</v>
      </c>
      <c r="B168" s="24" t="s">
        <v>189</v>
      </c>
      <c r="C168" s="2" t="s">
        <v>144</v>
      </c>
      <c r="D168" s="2"/>
      <c r="E168" s="42">
        <f t="shared" si="36"/>
        <v>2000</v>
      </c>
      <c r="F168" s="42">
        <f t="shared" si="36"/>
        <v>0</v>
      </c>
      <c r="G168" s="42">
        <f t="shared" si="36"/>
        <v>0</v>
      </c>
      <c r="H168" s="42">
        <f t="shared" si="36"/>
        <v>488.523</v>
      </c>
      <c r="I168" s="89">
        <f t="shared" si="29"/>
        <v>24.426150000000003</v>
      </c>
    </row>
    <row r="169" spans="1:9" ht="12.75" outlineLevel="2">
      <c r="A169" s="39" t="s">
        <v>66</v>
      </c>
      <c r="B169" s="24" t="s">
        <v>189</v>
      </c>
      <c r="C169" s="2" t="s">
        <v>144</v>
      </c>
      <c r="D169" s="2" t="s">
        <v>67</v>
      </c>
      <c r="E169" s="42">
        <v>2000</v>
      </c>
      <c r="H169" s="84">
        <v>488.523</v>
      </c>
      <c r="I169" s="89">
        <f t="shared" si="29"/>
        <v>24.426150000000003</v>
      </c>
    </row>
    <row r="170" spans="1:9" ht="25.5" outlineLevel="2">
      <c r="A170" s="40" t="s">
        <v>198</v>
      </c>
      <c r="B170" s="31" t="s">
        <v>196</v>
      </c>
      <c r="C170" s="1"/>
      <c r="D170" s="1"/>
      <c r="E170" s="43">
        <f aca="true" t="shared" si="37" ref="E170:H171">E171</f>
        <v>1100</v>
      </c>
      <c r="F170" s="43">
        <f t="shared" si="37"/>
        <v>0</v>
      </c>
      <c r="G170" s="43">
        <f t="shared" si="37"/>
        <v>0</v>
      </c>
      <c r="H170" s="43">
        <f t="shared" si="37"/>
        <v>0</v>
      </c>
      <c r="I170" s="89">
        <f t="shared" si="29"/>
        <v>0</v>
      </c>
    </row>
    <row r="171" spans="1:9" ht="25.5" outlineLevel="2">
      <c r="A171" s="23" t="s">
        <v>143</v>
      </c>
      <c r="B171" s="31" t="s">
        <v>196</v>
      </c>
      <c r="C171" s="2" t="s">
        <v>144</v>
      </c>
      <c r="D171" s="2"/>
      <c r="E171" s="42">
        <f t="shared" si="37"/>
        <v>1100</v>
      </c>
      <c r="F171" s="42">
        <f t="shared" si="37"/>
        <v>0</v>
      </c>
      <c r="G171" s="42">
        <f t="shared" si="37"/>
        <v>0</v>
      </c>
      <c r="H171" s="42">
        <f t="shared" si="37"/>
        <v>0</v>
      </c>
      <c r="I171" s="89">
        <f t="shared" si="29"/>
        <v>0</v>
      </c>
    </row>
    <row r="172" spans="1:9" ht="12.75" outlineLevel="2">
      <c r="A172" s="39" t="s">
        <v>199</v>
      </c>
      <c r="B172" s="31" t="s">
        <v>196</v>
      </c>
      <c r="C172" s="2" t="s">
        <v>144</v>
      </c>
      <c r="D172" s="2" t="s">
        <v>197</v>
      </c>
      <c r="E172" s="42">
        <v>1100</v>
      </c>
      <c r="H172" s="84">
        <v>0</v>
      </c>
      <c r="I172" s="89">
        <f t="shared" si="29"/>
        <v>0</v>
      </c>
    </row>
    <row r="173" spans="1:9" ht="25.5" outlineLevel="2">
      <c r="A173" s="40" t="s">
        <v>202</v>
      </c>
      <c r="B173" s="24" t="s">
        <v>201</v>
      </c>
      <c r="C173" s="1"/>
      <c r="D173" s="1"/>
      <c r="E173" s="43">
        <f>E174+E175</f>
        <v>1028.33</v>
      </c>
      <c r="F173" s="43">
        <f>F174+F175</f>
        <v>0</v>
      </c>
      <c r="G173" s="43">
        <f>G174+G175</f>
        <v>0</v>
      </c>
      <c r="H173" s="43">
        <f>H174+H175</f>
        <v>139.77</v>
      </c>
      <c r="I173" s="89">
        <f t="shared" si="29"/>
        <v>13.591940330438673</v>
      </c>
    </row>
    <row r="174" spans="1:9" ht="25.5" outlineLevel="2">
      <c r="A174" s="23" t="s">
        <v>140</v>
      </c>
      <c r="B174" s="24" t="s">
        <v>201</v>
      </c>
      <c r="C174" s="2" t="s">
        <v>139</v>
      </c>
      <c r="D174" s="2" t="s">
        <v>203</v>
      </c>
      <c r="E174" s="42">
        <v>906.33</v>
      </c>
      <c r="H174" s="84">
        <v>139.77</v>
      </c>
      <c r="I174" s="89">
        <f t="shared" si="29"/>
        <v>15.42153520240972</v>
      </c>
    </row>
    <row r="175" spans="1:9" ht="25.5" outlineLevel="2">
      <c r="A175" s="23" t="s">
        <v>143</v>
      </c>
      <c r="B175" s="24" t="s">
        <v>201</v>
      </c>
      <c r="C175" s="2" t="s">
        <v>144</v>
      </c>
      <c r="D175" s="2" t="s">
        <v>203</v>
      </c>
      <c r="E175" s="42">
        <v>122</v>
      </c>
      <c r="H175" s="84">
        <v>0</v>
      </c>
      <c r="I175" s="89">
        <f t="shared" si="29"/>
        <v>0</v>
      </c>
    </row>
    <row r="176" spans="1:9" ht="12.75" outlineLevel="2">
      <c r="A176" s="30" t="s">
        <v>206</v>
      </c>
      <c r="B176" s="31" t="s">
        <v>215</v>
      </c>
      <c r="C176" s="1"/>
      <c r="D176" s="1"/>
      <c r="E176" s="43">
        <f aca="true" t="shared" si="38" ref="E176:H177">E177</f>
        <v>200</v>
      </c>
      <c r="F176" s="43">
        <f t="shared" si="38"/>
        <v>0</v>
      </c>
      <c r="G176" s="43">
        <f t="shared" si="38"/>
        <v>0</v>
      </c>
      <c r="H176" s="43">
        <f t="shared" si="38"/>
        <v>0</v>
      </c>
      <c r="I176" s="89">
        <f t="shared" si="29"/>
        <v>0</v>
      </c>
    </row>
    <row r="177" spans="1:9" ht="25.5" outlineLevel="2">
      <c r="A177" s="23" t="s">
        <v>143</v>
      </c>
      <c r="B177" s="24" t="s">
        <v>215</v>
      </c>
      <c r="C177" s="2" t="s">
        <v>144</v>
      </c>
      <c r="D177" s="2"/>
      <c r="E177" s="42">
        <f t="shared" si="38"/>
        <v>200</v>
      </c>
      <c r="F177" s="42">
        <f t="shared" si="38"/>
        <v>0</v>
      </c>
      <c r="G177" s="42">
        <f t="shared" si="38"/>
        <v>0</v>
      </c>
      <c r="H177" s="42">
        <f t="shared" si="38"/>
        <v>0</v>
      </c>
      <c r="I177" s="89">
        <f t="shared" si="29"/>
        <v>0</v>
      </c>
    </row>
    <row r="178" spans="1:9" ht="12.75" outlineLevel="2">
      <c r="A178" s="23" t="s">
        <v>205</v>
      </c>
      <c r="B178" s="24" t="s">
        <v>215</v>
      </c>
      <c r="C178" s="2" t="s">
        <v>144</v>
      </c>
      <c r="D178" s="2" t="s">
        <v>157</v>
      </c>
      <c r="E178" s="42">
        <v>200</v>
      </c>
      <c r="H178" s="84">
        <v>0</v>
      </c>
      <c r="I178" s="89">
        <f t="shared" si="29"/>
        <v>0</v>
      </c>
    </row>
    <row r="179" spans="1:9" s="29" customFormat="1" ht="38.25">
      <c r="A179" s="40" t="s">
        <v>195</v>
      </c>
      <c r="B179" s="31" t="s">
        <v>31</v>
      </c>
      <c r="C179" s="1"/>
      <c r="D179" s="1"/>
      <c r="E179" s="43">
        <f aca="true" t="shared" si="39" ref="E179:H180">E180</f>
        <v>85</v>
      </c>
      <c r="F179" s="43">
        <f t="shared" si="39"/>
        <v>0</v>
      </c>
      <c r="G179" s="43">
        <f t="shared" si="39"/>
        <v>0</v>
      </c>
      <c r="H179" s="43">
        <f t="shared" si="39"/>
        <v>23.54</v>
      </c>
      <c r="I179" s="89">
        <f t="shared" si="29"/>
        <v>27.694117647058825</v>
      </c>
    </row>
    <row r="180" spans="1:9" s="21" customFormat="1" ht="25.5">
      <c r="A180" s="23" t="s">
        <v>143</v>
      </c>
      <c r="B180" s="24" t="s">
        <v>31</v>
      </c>
      <c r="C180" s="2" t="s">
        <v>144</v>
      </c>
      <c r="D180" s="2"/>
      <c r="E180" s="42">
        <f t="shared" si="39"/>
        <v>85</v>
      </c>
      <c r="F180" s="42">
        <f t="shared" si="39"/>
        <v>0</v>
      </c>
      <c r="G180" s="42">
        <f t="shared" si="39"/>
        <v>0</v>
      </c>
      <c r="H180" s="42">
        <f t="shared" si="39"/>
        <v>23.54</v>
      </c>
      <c r="I180" s="89">
        <f t="shared" si="29"/>
        <v>27.694117647058825</v>
      </c>
    </row>
    <row r="181" spans="1:9" s="21" customFormat="1" ht="12.75">
      <c r="A181" s="39" t="s">
        <v>47</v>
      </c>
      <c r="B181" s="24" t="s">
        <v>31</v>
      </c>
      <c r="C181" s="2" t="s">
        <v>144</v>
      </c>
      <c r="D181" s="2" t="s">
        <v>48</v>
      </c>
      <c r="E181" s="42">
        <v>85</v>
      </c>
      <c r="F181" s="35"/>
      <c r="G181" s="53"/>
      <c r="H181" s="87">
        <v>23.54</v>
      </c>
      <c r="I181" s="89">
        <f t="shared" si="29"/>
        <v>27.694117647058825</v>
      </c>
    </row>
    <row r="182" spans="1:9" ht="42.75" customHeight="1">
      <c r="A182" s="77" t="s">
        <v>35</v>
      </c>
      <c r="B182" s="46"/>
      <c r="C182" s="46"/>
      <c r="D182" s="46"/>
      <c r="E182" s="59">
        <f>E12+E17+E25+E37+E77+E87+E106+E110+E115+E134</f>
        <v>225884.74</v>
      </c>
      <c r="F182" s="59">
        <f>F12+F17+F25+F37+F77+F87+F106+F110+F115+F134</f>
        <v>88528.5</v>
      </c>
      <c r="G182" s="59" t="e">
        <f>G12+G17+G25+G37+G77+G87+G106+G110+G115+G134</f>
        <v>#REF!</v>
      </c>
      <c r="H182" s="59">
        <f>H12+H17+H25+H37+H77+H87+H106+H110+H115+H134</f>
        <v>29089.743</v>
      </c>
      <c r="I182" s="89">
        <f t="shared" si="29"/>
        <v>12.878135548244648</v>
      </c>
    </row>
    <row r="183" spans="1:9" ht="15.75" customHeight="1">
      <c r="A183" s="78"/>
      <c r="B183" s="50"/>
      <c r="C183" s="51"/>
      <c r="D183" s="51"/>
      <c r="E183" s="52"/>
      <c r="F183" s="64"/>
      <c r="G183" s="65"/>
      <c r="H183" s="64"/>
      <c r="I183" s="64"/>
    </row>
    <row r="184" spans="1:9" ht="12.75" customHeight="1">
      <c r="A184" s="78"/>
      <c r="B184" s="50"/>
      <c r="C184" s="51"/>
      <c r="D184" s="51"/>
      <c r="E184" s="52">
        <f>E182-E183</f>
        <v>225884.74</v>
      </c>
      <c r="F184" s="55"/>
      <c r="G184" s="56"/>
      <c r="H184" s="55"/>
      <c r="I184" s="66"/>
    </row>
    <row r="185" spans="1:9" ht="12.75" customHeight="1">
      <c r="A185" s="73"/>
      <c r="C185" s="62"/>
      <c r="D185" s="54"/>
      <c r="E185" s="55"/>
      <c r="F185" s="55"/>
      <c r="G185" s="56"/>
      <c r="H185" s="55"/>
      <c r="I185" s="66"/>
    </row>
    <row r="186" spans="1:9" ht="12.75" customHeight="1">
      <c r="A186" s="73"/>
      <c r="C186" s="63"/>
      <c r="D186" s="57"/>
      <c r="E186" s="64"/>
      <c r="F186" s="55"/>
      <c r="G186" s="56"/>
      <c r="H186" s="55"/>
      <c r="I186" s="66"/>
    </row>
    <row r="187" spans="3:9" ht="12.75" customHeight="1">
      <c r="C187" s="62"/>
      <c r="D187" s="58"/>
      <c r="E187" s="55"/>
      <c r="F187" s="55"/>
      <c r="G187" s="56"/>
      <c r="H187" s="55"/>
      <c r="I187" s="66"/>
    </row>
    <row r="188" spans="3:9" ht="12.75" customHeight="1">
      <c r="C188" s="62"/>
      <c r="D188" s="58"/>
      <c r="E188" s="55"/>
      <c r="F188" s="55"/>
      <c r="G188" s="56"/>
      <c r="H188" s="55"/>
      <c r="I188" s="66"/>
    </row>
    <row r="189" spans="3:9" ht="12.75" customHeight="1">
      <c r="C189" s="62"/>
      <c r="D189" s="58"/>
      <c r="E189" s="55"/>
      <c r="F189" s="55"/>
      <c r="G189" s="56"/>
      <c r="H189" s="55"/>
      <c r="I189" s="66"/>
    </row>
    <row r="190" spans="3:9" ht="12.75" customHeight="1">
      <c r="C190" s="62"/>
      <c r="D190" s="58"/>
      <c r="E190" s="55"/>
      <c r="F190" s="55"/>
      <c r="G190" s="56"/>
      <c r="H190" s="55"/>
      <c r="I190" s="66"/>
    </row>
    <row r="191" spans="3:9" ht="12.75" customHeight="1">
      <c r="C191" s="62"/>
      <c r="D191" s="58"/>
      <c r="E191" s="55"/>
      <c r="F191" s="64"/>
      <c r="G191" s="64"/>
      <c r="H191" s="64"/>
      <c r="I191" s="67"/>
    </row>
    <row r="192" spans="3:9" ht="12.75" customHeight="1">
      <c r="C192" s="62"/>
      <c r="D192" s="58"/>
      <c r="E192" s="55"/>
      <c r="F192" s="55"/>
      <c r="G192" s="56"/>
      <c r="H192" s="55"/>
      <c r="I192" s="66"/>
    </row>
    <row r="193" spans="3:9" ht="12.75" customHeight="1">
      <c r="C193" s="62"/>
      <c r="D193" s="58"/>
      <c r="E193" s="55"/>
      <c r="F193" s="55"/>
      <c r="G193" s="56"/>
      <c r="H193" s="55"/>
      <c r="I193" s="66"/>
    </row>
    <row r="194" spans="3:9" ht="12.75" customHeight="1">
      <c r="C194" s="63"/>
      <c r="D194" s="57"/>
      <c r="E194" s="64"/>
      <c r="F194" s="55"/>
      <c r="G194" s="56"/>
      <c r="H194" s="55"/>
      <c r="I194" s="66"/>
    </row>
    <row r="195" spans="3:9" ht="12.75" customHeight="1">
      <c r="C195" s="62"/>
      <c r="D195" s="58"/>
      <c r="E195" s="55"/>
      <c r="F195" s="64"/>
      <c r="G195" s="64"/>
      <c r="H195" s="64"/>
      <c r="I195" s="67"/>
    </row>
    <row r="196" spans="3:9" ht="12.75" customHeight="1">
      <c r="C196" s="62"/>
      <c r="D196" s="58"/>
      <c r="E196" s="55"/>
      <c r="F196" s="55"/>
      <c r="G196" s="56"/>
      <c r="H196" s="55"/>
      <c r="I196" s="66"/>
    </row>
    <row r="197" spans="3:9" ht="12.75" customHeight="1">
      <c r="C197" s="62"/>
      <c r="D197" s="58"/>
      <c r="E197" s="55"/>
      <c r="F197" s="55"/>
      <c r="G197" s="56"/>
      <c r="H197" s="55"/>
      <c r="I197" s="66"/>
    </row>
    <row r="198" spans="3:9" ht="12.75" customHeight="1">
      <c r="C198" s="63"/>
      <c r="D198" s="57"/>
      <c r="E198" s="64"/>
      <c r="F198" s="55"/>
      <c r="G198" s="56"/>
      <c r="H198" s="55"/>
      <c r="I198" s="66"/>
    </row>
    <row r="199" spans="3:9" ht="12.75" customHeight="1">
      <c r="C199" s="62"/>
      <c r="D199" s="58"/>
      <c r="E199" s="55"/>
      <c r="F199" s="55"/>
      <c r="G199" s="56"/>
      <c r="H199" s="55"/>
      <c r="I199" s="66"/>
    </row>
    <row r="200" spans="3:9" ht="12.75" customHeight="1">
      <c r="C200" s="62"/>
      <c r="D200" s="58"/>
      <c r="E200" s="55"/>
      <c r="F200" s="55"/>
      <c r="G200" s="56"/>
      <c r="H200" s="55"/>
      <c r="I200" s="66"/>
    </row>
    <row r="201" spans="3:9" ht="12.75" customHeight="1">
      <c r="C201" s="62"/>
      <c r="D201" s="58"/>
      <c r="E201" s="55"/>
      <c r="F201" s="55"/>
      <c r="G201" s="56"/>
      <c r="H201" s="55"/>
      <c r="I201" s="66"/>
    </row>
    <row r="202" spans="1:9" s="29" customFormat="1" ht="12.75" customHeight="1">
      <c r="A202" s="79"/>
      <c r="B202" s="18"/>
      <c r="C202" s="62"/>
      <c r="D202" s="58"/>
      <c r="E202" s="55"/>
      <c r="F202" s="64"/>
      <c r="G202" s="65"/>
      <c r="H202" s="64"/>
      <c r="I202" s="67"/>
    </row>
    <row r="203" spans="3:9" ht="12.75" customHeight="1">
      <c r="C203" s="62"/>
      <c r="D203" s="58"/>
      <c r="E203" s="55"/>
      <c r="F203" s="55"/>
      <c r="G203" s="56"/>
      <c r="H203" s="55"/>
      <c r="I203" s="66"/>
    </row>
    <row r="204" spans="3:9" ht="12.75" customHeight="1">
      <c r="C204" s="62"/>
      <c r="D204" s="58"/>
      <c r="E204" s="55"/>
      <c r="F204" s="55"/>
      <c r="G204" s="56"/>
      <c r="H204" s="55"/>
      <c r="I204" s="66"/>
    </row>
    <row r="205" spans="1:9" ht="12.75" customHeight="1">
      <c r="A205" s="80"/>
      <c r="B205" s="29"/>
      <c r="C205" s="63"/>
      <c r="D205" s="57"/>
      <c r="E205" s="64"/>
      <c r="F205" s="55"/>
      <c r="G205" s="56"/>
      <c r="H205" s="55"/>
      <c r="I205" s="66"/>
    </row>
    <row r="206" spans="1:9" s="29" customFormat="1" ht="12.75" customHeight="1">
      <c r="A206" s="79"/>
      <c r="B206" s="18"/>
      <c r="C206" s="62"/>
      <c r="D206" s="58"/>
      <c r="E206" s="55"/>
      <c r="F206" s="64"/>
      <c r="G206" s="64"/>
      <c r="H206" s="64"/>
      <c r="I206" s="67"/>
    </row>
    <row r="207" spans="3:9" ht="12.75" customHeight="1">
      <c r="C207" s="62"/>
      <c r="D207" s="58"/>
      <c r="E207" s="55"/>
      <c r="F207" s="55"/>
      <c r="G207" s="56"/>
      <c r="H207" s="55"/>
      <c r="I207" s="66"/>
    </row>
    <row r="208" spans="1:9" s="29" customFormat="1" ht="12.75" customHeight="1">
      <c r="A208" s="79"/>
      <c r="B208" s="18"/>
      <c r="C208" s="62"/>
      <c r="D208" s="58"/>
      <c r="E208" s="55"/>
      <c r="F208" s="64"/>
      <c r="G208" s="65"/>
      <c r="H208" s="64"/>
      <c r="I208" s="67"/>
    </row>
    <row r="209" spans="1:9" ht="12.75" customHeight="1">
      <c r="A209" s="80"/>
      <c r="B209" s="29"/>
      <c r="C209" s="63"/>
      <c r="D209" s="57"/>
      <c r="E209" s="64"/>
      <c r="F209" s="55"/>
      <c r="G209" s="56"/>
      <c r="H209" s="55"/>
      <c r="I209" s="66"/>
    </row>
    <row r="210" spans="3:9" ht="12.75" customHeight="1">
      <c r="C210" s="62"/>
      <c r="D210" s="58"/>
      <c r="E210" s="55"/>
      <c r="F210" s="55"/>
      <c r="G210" s="56"/>
      <c r="H210" s="55"/>
      <c r="I210" s="66"/>
    </row>
    <row r="211" spans="1:9" ht="12.75" customHeight="1">
      <c r="A211" s="80"/>
      <c r="B211" s="29"/>
      <c r="C211" s="63"/>
      <c r="D211" s="57"/>
      <c r="E211" s="64"/>
      <c r="F211" s="55"/>
      <c r="G211" s="56"/>
      <c r="H211" s="55"/>
      <c r="I211" s="66"/>
    </row>
    <row r="212" spans="3:9" ht="12.75" customHeight="1">
      <c r="C212" s="62"/>
      <c r="D212" s="58"/>
      <c r="E212" s="55"/>
      <c r="F212" s="55"/>
      <c r="G212" s="56"/>
      <c r="H212" s="55"/>
      <c r="I212" s="66"/>
    </row>
    <row r="213" spans="1:9" s="29" customFormat="1" ht="12.75" customHeight="1">
      <c r="A213" s="79"/>
      <c r="B213" s="18"/>
      <c r="C213" s="62"/>
      <c r="D213" s="58"/>
      <c r="E213" s="55"/>
      <c r="F213" s="64"/>
      <c r="G213" s="65"/>
      <c r="H213" s="64"/>
      <c r="I213" s="67"/>
    </row>
    <row r="214" spans="3:9" ht="12.75" customHeight="1">
      <c r="C214" s="62"/>
      <c r="D214" s="58"/>
      <c r="E214" s="55"/>
      <c r="F214" s="55"/>
      <c r="G214" s="56"/>
      <c r="H214" s="55"/>
      <c r="I214" s="66"/>
    </row>
    <row r="215" spans="3:9" ht="12.75" customHeight="1">
      <c r="C215" s="62"/>
      <c r="D215" s="58"/>
      <c r="E215" s="55"/>
      <c r="F215" s="55"/>
      <c r="G215" s="56"/>
      <c r="H215" s="55"/>
      <c r="I215" s="66"/>
    </row>
    <row r="216" spans="1:9" s="29" customFormat="1" ht="12.75" customHeight="1">
      <c r="A216" s="80"/>
      <c r="C216" s="63"/>
      <c r="D216" s="57"/>
      <c r="E216" s="64"/>
      <c r="F216" s="64"/>
      <c r="G216" s="65"/>
      <c r="H216" s="64"/>
      <c r="I216" s="67"/>
    </row>
    <row r="217" spans="3:9" ht="12.75" customHeight="1">
      <c r="C217" s="62"/>
      <c r="D217" s="58"/>
      <c r="E217" s="55"/>
      <c r="F217" s="55"/>
      <c r="G217" s="56"/>
      <c r="H217" s="55"/>
      <c r="I217" s="66"/>
    </row>
    <row r="218" spans="3:9" ht="12.75" customHeight="1">
      <c r="C218" s="62"/>
      <c r="D218" s="58"/>
      <c r="E218" s="55"/>
      <c r="F218" s="55"/>
      <c r="G218" s="56"/>
      <c r="H218" s="55"/>
      <c r="I218" s="66"/>
    </row>
    <row r="219" spans="1:9" ht="12.75" customHeight="1">
      <c r="A219" s="80"/>
      <c r="B219" s="29"/>
      <c r="C219" s="63"/>
      <c r="D219" s="57"/>
      <c r="E219" s="64"/>
      <c r="F219" s="55"/>
      <c r="G219" s="56"/>
      <c r="H219" s="55"/>
      <c r="I219" s="66"/>
    </row>
    <row r="220" spans="3:9" ht="12.75" customHeight="1">
      <c r="C220" s="62"/>
      <c r="D220" s="58"/>
      <c r="E220" s="55"/>
      <c r="F220" s="55"/>
      <c r="G220" s="56"/>
      <c r="H220" s="55"/>
      <c r="I220" s="66"/>
    </row>
    <row r="221" spans="3:9" ht="12.75" customHeight="1">
      <c r="C221" s="62"/>
      <c r="D221" s="58"/>
      <c r="E221" s="55"/>
      <c r="F221" s="55"/>
      <c r="G221" s="56"/>
      <c r="H221" s="55"/>
      <c r="I221" s="66"/>
    </row>
    <row r="222" spans="1:9" s="29" customFormat="1" ht="12.75" customHeight="1">
      <c r="A222" s="79"/>
      <c r="B222" s="18"/>
      <c r="C222" s="62"/>
      <c r="D222" s="58"/>
      <c r="E222" s="54"/>
      <c r="F222" s="64"/>
      <c r="G222" s="65"/>
      <c r="H222" s="64"/>
      <c r="I222" s="67"/>
    </row>
    <row r="223" spans="3:9" ht="12.75" customHeight="1">
      <c r="C223" s="62"/>
      <c r="D223" s="58"/>
      <c r="E223" s="54"/>
      <c r="F223" s="55"/>
      <c r="G223" s="56"/>
      <c r="H223" s="55"/>
      <c r="I223" s="66"/>
    </row>
    <row r="224" spans="1:9" s="29" customFormat="1" ht="12.75" customHeight="1">
      <c r="A224" s="79"/>
      <c r="B224" s="18"/>
      <c r="C224" s="62"/>
      <c r="D224" s="58"/>
      <c r="E224" s="54"/>
      <c r="F224" s="68"/>
      <c r="G224" s="68"/>
      <c r="H224" s="68"/>
      <c r="I224" s="67"/>
    </row>
    <row r="225" spans="1:9" ht="12.75" customHeight="1">
      <c r="A225" s="80"/>
      <c r="B225" s="29"/>
      <c r="C225" s="63"/>
      <c r="D225" s="57"/>
      <c r="E225" s="68"/>
      <c r="F225" s="55"/>
      <c r="G225" s="56"/>
      <c r="H225" s="55"/>
      <c r="I225" s="66"/>
    </row>
    <row r="226" spans="3:9" ht="12.75" customHeight="1">
      <c r="C226" s="62"/>
      <c r="D226" s="58"/>
      <c r="E226" s="54"/>
      <c r="F226" s="55"/>
      <c r="G226" s="56"/>
      <c r="H226" s="55"/>
      <c r="I226" s="66"/>
    </row>
    <row r="227" spans="1:9" s="29" customFormat="1" ht="12.75" customHeight="1">
      <c r="A227" s="80"/>
      <c r="C227" s="63"/>
      <c r="D227" s="57"/>
      <c r="E227" s="68"/>
      <c r="F227" s="64"/>
      <c r="G227" s="65"/>
      <c r="H227" s="64"/>
      <c r="I227" s="67"/>
    </row>
    <row r="228" spans="3:9" ht="12.75" customHeight="1">
      <c r="C228" s="62"/>
      <c r="D228" s="58"/>
      <c r="E228" s="54"/>
      <c r="F228" s="55"/>
      <c r="G228" s="56"/>
      <c r="H228" s="55"/>
      <c r="I228" s="66"/>
    </row>
    <row r="229" spans="3:5" ht="24.75" customHeight="1">
      <c r="C229" s="62"/>
      <c r="D229" s="58"/>
      <c r="E229" s="54"/>
    </row>
    <row r="230" spans="1:5" ht="13.5" customHeight="1">
      <c r="A230" s="80"/>
      <c r="B230" s="29"/>
      <c r="C230" s="63"/>
      <c r="D230" s="57"/>
      <c r="E230" s="68"/>
    </row>
    <row r="231" spans="3:5" ht="13.5" customHeight="1">
      <c r="C231" s="62"/>
      <c r="D231" s="58"/>
      <c r="E231" s="54"/>
    </row>
    <row r="232" spans="3:4" ht="12.75" customHeight="1">
      <c r="C232" s="32"/>
      <c r="D232" s="58"/>
    </row>
    <row r="233" spans="3:5" ht="12.75" customHeight="1">
      <c r="C233" s="32"/>
      <c r="D233" s="58"/>
      <c r="E233" s="81"/>
    </row>
    <row r="234" spans="3:4" ht="12.75" customHeight="1">
      <c r="C234" s="32"/>
      <c r="D234" s="58"/>
    </row>
    <row r="235" spans="3:4" ht="12.75" customHeight="1">
      <c r="C235" s="32"/>
      <c r="D235" s="33"/>
    </row>
    <row r="236" ht="12.75" customHeight="1">
      <c r="D236" s="33"/>
    </row>
    <row r="237" ht="12.75" customHeight="1">
      <c r="D237" s="33"/>
    </row>
    <row r="238" ht="12.75" customHeight="1">
      <c r="D238" s="33"/>
    </row>
    <row r="239" ht="12.75" customHeight="1">
      <c r="D239" s="33"/>
    </row>
    <row r="240" ht="12.75" customHeight="1">
      <c r="D240" s="33"/>
    </row>
    <row r="241" ht="12.75" customHeight="1">
      <c r="D241" s="33"/>
    </row>
    <row r="242" ht="12.75" customHeight="1">
      <c r="D242" s="33"/>
    </row>
    <row r="243" ht="12.75" customHeight="1">
      <c r="D243" s="33"/>
    </row>
    <row r="244" ht="12.75" customHeight="1">
      <c r="D244" s="33"/>
    </row>
    <row r="245" ht="12.75" customHeight="1">
      <c r="D245" s="32"/>
    </row>
    <row r="246" ht="12.75" customHeight="1">
      <c r="D246" s="32"/>
    </row>
    <row r="247" ht="12.75" customHeight="1">
      <c r="D247" s="32"/>
    </row>
    <row r="248" ht="12.75" customHeight="1">
      <c r="D248" s="32"/>
    </row>
    <row r="249" ht="12.75" customHeight="1">
      <c r="D249" s="32"/>
    </row>
    <row r="250" ht="12.75" customHeight="1">
      <c r="D250" s="32"/>
    </row>
    <row r="251" ht="12.75" customHeight="1">
      <c r="D251" s="32"/>
    </row>
  </sheetData>
  <sheetProtection/>
  <autoFilter ref="D9:D231"/>
  <mergeCells count="16">
    <mergeCell ref="D1:E1"/>
    <mergeCell ref="D3:E3"/>
    <mergeCell ref="D2:E2"/>
    <mergeCell ref="A5:G5"/>
    <mergeCell ref="D4:E4"/>
    <mergeCell ref="A6:G6"/>
    <mergeCell ref="A7:E7"/>
    <mergeCell ref="F7:G7"/>
    <mergeCell ref="A8:G8"/>
    <mergeCell ref="H9:H10"/>
    <mergeCell ref="I9:I10"/>
    <mergeCell ref="E9:E10"/>
    <mergeCell ref="A9:A10"/>
    <mergeCell ref="D9:D10"/>
    <mergeCell ref="B9:B10"/>
    <mergeCell ref="C9:C10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2014-05-19T10:32:02Z</cp:lastPrinted>
  <dcterms:created xsi:type="dcterms:W3CDTF">2002-03-11T10:22:12Z</dcterms:created>
  <dcterms:modified xsi:type="dcterms:W3CDTF">2014-05-30T08:03:04Z</dcterms:modified>
  <cp:category/>
  <cp:version/>
  <cp:contentType/>
  <cp:contentStatus/>
</cp:coreProperties>
</file>