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ервый квартал" sheetId="1" r:id="rId1"/>
    <sheet name="первое полугодие" sheetId="2" r:id="rId2"/>
    <sheet name="девять месяцев" sheetId="3" r:id="rId3"/>
  </sheets>
  <definedNames/>
  <calcPr fullCalcOnLoad="1"/>
</workbook>
</file>

<file path=xl/sharedStrings.xml><?xml version="1.0" encoding="utf-8"?>
<sst xmlns="http://schemas.openxmlformats.org/spreadsheetml/2006/main" count="226" uniqueCount="84">
  <si>
    <t>Код бюджетной классификации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</si>
  <si>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</si>
  <si>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</si>
  <si>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</si>
  <si>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</si>
  <si>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</si>
  <si>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1 17 00000 00 0000 000</t>
  </si>
  <si>
    <t>2 00 00000 00 0000 000</t>
  </si>
  <si>
    <t>БЕЗВОЗМЕЗДНЫЕ ПОСТУПЛЕНИЯ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</si>
  <si>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</si>
  <si>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</si>
  <si>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</si>
  <si>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</si>
  <si>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</si>
  <si>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</si>
  <si>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1 11 00000 00 0000 000</t>
  </si>
  <si>
    <t>1 14 00000 00 0000 000</t>
  </si>
  <si>
    <t>ДОХОДЫ  ОТ ПРОДАЖИ МАТЕРИАЛЬНЫХ И НЕМАТЕРИАЛЬНЫХ АКТИВОВ</t>
  </si>
  <si>
    <t>1 11 01110 00 0000 00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</si>
  <si>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</si>
  <si>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</si>
  <si>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поступления доходов в  бюджет Сиверского городского поселения</t>
  </si>
  <si>
    <t>1 06 00000 00 0000 110</t>
  </si>
  <si>
    <t>Налоги на имущество:</t>
  </si>
  <si>
    <t>1 06 01030 10 0000 110</t>
  </si>
  <si>
    <t>Налог на имущество физических лиц</t>
  </si>
  <si>
    <t>1 06 06000 00 0000 110</t>
  </si>
  <si>
    <t>Земельный налог</t>
  </si>
  <si>
    <t>Транспортный налог</t>
  </si>
  <si>
    <t>1 06 04000 02 0000 110</t>
  </si>
  <si>
    <t>1 11 05035 10 0000 120</t>
  </si>
  <si>
    <t>ВСЕГО ДОХОДОВ</t>
  </si>
  <si>
    <t>1 14 06014 10 0000 430</t>
  </si>
  <si>
    <t>1 17 05050 10 0000 180</t>
  </si>
  <si>
    <t>Прочие неналоговые доходы (найм)</t>
  </si>
  <si>
    <t>Прочие доходы от оказания платных услуг</t>
  </si>
  <si>
    <t>Прочие безвозмездные поступления</t>
  </si>
  <si>
    <t>Прочие безвозмездные поступления, учреждениям, находящимся в ведении органов местного самоуправления поселения</t>
  </si>
  <si>
    <t>ДОХОДЫ</t>
  </si>
  <si>
    <t xml:space="preserve">1 00 00000 00 0000 000 </t>
  </si>
  <si>
    <t>Субвенции бюджетам поселений на выполнение передаваемых полномочий  субъектов РФ (административная комиссия0</t>
  </si>
  <si>
    <t>Межбюджетные трансферты, передаваемые бюджетам поселений из бюджетов муниципальных районов на осуществления части  полномочий по решению вопросов местного значения в соответствии с заключенными соглашениями</t>
  </si>
  <si>
    <t>2 02 03015 10 0000 151</t>
  </si>
  <si>
    <t>2 02 04 014 10 0000 151</t>
  </si>
  <si>
    <t>2 02 03024 10 0000 151</t>
  </si>
  <si>
    <t>2 02 010010 010 0000 000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</si>
  <si>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</si>
  <si>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>% исполнения  к годовому уточненному плану</t>
  </si>
  <si>
    <t>1 17 01050 10 0000 180</t>
  </si>
  <si>
    <t>1 11 0905 10 0000 120</t>
  </si>
  <si>
    <t>1 11 0000 00 0000 000</t>
  </si>
  <si>
    <t>1 16 33050 10 0000 1400</t>
  </si>
  <si>
    <t>Доходы от продажиматериальных и нематериальных активов</t>
  </si>
  <si>
    <t>Штрафы, санкции, возмещения ущерба</t>
  </si>
  <si>
    <t>Дотации бюджетам  поселений на выравнивание бюджетной обеспеченности</t>
  </si>
  <si>
    <t>2 02 02077 10 0000 151</t>
  </si>
  <si>
    <t>Субсидии бюджетам поселений для реализации инвестиционных проектов по строительству</t>
  </si>
  <si>
    <t>2 19 05000 10 0000 151</t>
  </si>
  <si>
    <t>Возврат остатков субсидий, субвенций и иных  межбюджетных трансфертов, имеющих целевое назначение, прошлых лет из бюджетов поселений</t>
  </si>
  <si>
    <t>на 2014 год</t>
  </si>
  <si>
    <t>Уточненный  план на 2014 год (тыс.руб.)</t>
  </si>
  <si>
    <t>Исполнение за 2014года (тыс.руб.)</t>
  </si>
  <si>
    <t>1 01 03000 01 0000 110</t>
  </si>
  <si>
    <t>Акцизы на нефтепродукты</t>
  </si>
  <si>
    <t>Приложение  5</t>
  </si>
  <si>
    <t>Приложение № 2</t>
  </si>
  <si>
    <t>Приложение  2</t>
  </si>
  <si>
    <t xml:space="preserve">  к решению Совета депутатов</t>
  </si>
  <si>
    <t xml:space="preserve">  Сиверского городского поселения</t>
  </si>
  <si>
    <t xml:space="preserve">  №  от .09.2012 года</t>
  </si>
  <si>
    <t>Исполнение за 2 кв. 2014года (тыс.руб.)</t>
  </si>
  <si>
    <t>1 09 04000 00 0000 110</t>
  </si>
  <si>
    <t>Задолженность и перерасчеты по отмененным налогам</t>
  </si>
  <si>
    <t>2 02 02088 10 0000 151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</si>
  <si>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</si>
  <si>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2 02 02089 10 0000 151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</si>
  <si>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</si>
  <si>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2 02 02999 10 0000 151</t>
  </si>
  <si>
    <t>Прочие субсидии бюджетам поселений</t>
  </si>
  <si>
    <t>Исполнение за 9 мес. 2014года (тыс.руб.)</t>
  </si>
  <si>
    <t>2 02 02216 10 0000 151</t>
  </si>
  <si>
    <t>Субсидии бюджетам поселений на осуществление дорожной деятельности в отношении автодорог общего польз., а также капремонта и ремонта дворовых тер.</t>
  </si>
  <si>
    <t>2 02 04999 10 0000 151</t>
  </si>
  <si>
    <t>Прочие  межбюджетные трансферты, передаваемые бюджетам поселений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</si>
</sst>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</numFmts>
  <fonts count="4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88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distributed" wrapText="1"/>
    </xf>
    <xf numFmtId="0" fontId="3" fillId="0" borderId="10" xfId="0" applyFont="1" applyBorder="1" applyAlignment="1">
      <alignment vertical="center" wrapText="1"/>
    </xf>
    <xf numFmtId="188" fontId="3" fillId="0" borderId="10" xfId="0" applyNumberFormat="1" applyFont="1" applyBorder="1" applyAlignment="1">
      <alignment horizontal="center" vertical="distributed" wrapText="1"/>
    </xf>
    <xf numFmtId="0" fontId="6" fillId="0" borderId="10" xfId="0" applyFont="1" applyBorder="1" applyAlignment="1">
      <alignment vertical="center" wrapText="1"/>
    </xf>
    <xf numFmtId="188" fontId="1" fillId="0" borderId="10" xfId="0" applyNumberFormat="1" applyFont="1" applyBorder="1" applyAlignment="1">
      <alignment horizontal="center" vertical="distributed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distributed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98" fontId="0" fillId="0" borderId="10" xfId="0" applyNumberFormat="1" applyBorder="1" applyAlignment="1">
      <alignment/>
    </xf>
    <xf numFmtId="188" fontId="1" fillId="0" borderId="10" xfId="0" applyNumberFormat="1" applyFont="1" applyBorder="1" applyAlignment="1">
      <alignment horizontal="center" vertical="center"/>
    </xf>
    <xf numFmtId="198" fontId="0" fillId="0" borderId="10" xfId="0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88" fontId="3" fillId="0" borderId="10" xfId="0" applyNumberFormat="1" applyFont="1" applyFill="1" applyBorder="1" applyAlignment="1">
      <alignment horizontal="center"/>
    </xf>
    <xf numFmtId="198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6" fillId="0" borderId="10" xfId="0" applyFont="1" applyFill="1" applyBorder="1" applyAlignment="1">
      <alignment wrapText="1"/>
    </xf>
    <xf numFmtId="188" fontId="1" fillId="0" borderId="10" xfId="0" applyNumberFormat="1" applyFont="1" applyFill="1" applyBorder="1" applyAlignment="1">
      <alignment horizontal="center"/>
    </xf>
    <xf numFmtId="198" fontId="0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distributed" wrapText="1"/>
    </xf>
    <xf numFmtId="0" fontId="3" fillId="0" borderId="10" xfId="0" applyFont="1" applyFill="1" applyBorder="1" applyAlignment="1">
      <alignment vertical="center" wrapText="1"/>
    </xf>
    <xf numFmtId="188" fontId="3" fillId="0" borderId="10" xfId="0" applyNumberFormat="1" applyFont="1" applyFill="1" applyBorder="1" applyAlignment="1">
      <alignment horizontal="center" vertical="distributed" wrapText="1"/>
    </xf>
    <xf numFmtId="0" fontId="6" fillId="0" borderId="10" xfId="0" applyFont="1" applyFill="1" applyBorder="1" applyAlignment="1">
      <alignment vertical="center" wrapText="1"/>
    </xf>
    <xf numFmtId="188" fontId="1" fillId="0" borderId="10" xfId="0" applyNumberFormat="1" applyFont="1" applyFill="1" applyBorder="1" applyAlignment="1">
      <alignment horizontal="center" vertical="distributed" wrapText="1"/>
    </xf>
    <xf numFmtId="188" fontId="1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distributed" wrapText="1"/>
    </xf>
    <xf numFmtId="0" fontId="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88" fontId="9" fillId="0" borderId="10" xfId="0" applyNumberFormat="1" applyFont="1" applyFill="1" applyBorder="1" applyAlignment="1">
      <alignment horizontal="center"/>
    </xf>
    <xf numFmtId="49" fontId="9" fillId="0" borderId="11" xfId="0" applyNumberFormat="1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88" fontId="3" fillId="0" borderId="11" xfId="0" applyNumberFormat="1" applyFont="1" applyBorder="1" applyAlignment="1">
      <alignment horizontal="center" vertical="center" wrapText="1"/>
    </xf>
    <xf numFmtId="188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88" fontId="3" fillId="0" borderId="11" xfId="0" applyNumberFormat="1" applyFont="1" applyFill="1" applyBorder="1" applyAlignment="1">
      <alignment horizontal="center" vertical="center" wrapText="1"/>
    </xf>
    <xf numFmtId="188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8">
      <selection activeCell="H35" sqref="A1:IV16384"/>
    </sheetView>
  </sheetViews>
  <sheetFormatPr defaultColWidth="9.140625" defaultRowHeight="12.75"/>
  <cols>
    <col min="1" max="1" width="25.7109375" style="0" customWidth="1"/>
    <col min="2" max="2" width="46.28125" style="0" customWidth="1"/>
    <col min="3" max="3" width="10.7109375" style="0" customWidth="1"/>
    <col min="4" max="4" width="10.140625" style="0" customWidth="1"/>
    <col min="5" max="5" width="7.28125" style="0" customWidth="1"/>
  </cols>
  <sheetData>
    <row r="1" ht="14.25" customHeight="1">
      <c r="C1" s="1"/>
    </row>
    <row r="2" ht="10.5" customHeight="1">
      <c r="C2" s="1" t="s">
        <v>65</v>
      </c>
    </row>
    <row r="3" ht="12.75">
      <c r="C3" s="1"/>
    </row>
    <row r="4" ht="0" customHeight="1" hidden="1">
      <c r="C4" s="1" t="s">
        <v>64</v>
      </c>
    </row>
    <row r="5" spans="1:3" ht="15.75">
      <c r="A5" s="68" t="s">
        <v>13</v>
      </c>
      <c r="B5" s="68"/>
      <c r="C5" s="68"/>
    </row>
    <row r="6" spans="1:3" ht="15.75">
      <c r="A6" s="68" t="s">
        <v>21</v>
      </c>
      <c r="B6" s="68"/>
      <c r="C6" s="68"/>
    </row>
    <row r="7" spans="1:3" ht="15.75">
      <c r="A7" s="68" t="s">
        <v>59</v>
      </c>
      <c r="B7" s="68"/>
      <c r="C7" s="68"/>
    </row>
    <row r="8" spans="1:5" ht="30.75" customHeight="1">
      <c r="A8" s="69" t="s">
        <v>0</v>
      </c>
      <c r="B8" s="71" t="s">
        <v>14</v>
      </c>
      <c r="C8" s="69" t="s">
        <v>60</v>
      </c>
      <c r="D8" s="64" t="s">
        <v>61</v>
      </c>
      <c r="E8" s="66" t="s">
        <v>47</v>
      </c>
    </row>
    <row r="9" spans="1:5" ht="17.25" customHeight="1">
      <c r="A9" s="70"/>
      <c r="B9" s="71"/>
      <c r="C9" s="70"/>
      <c r="D9" s="65"/>
      <c r="E9" s="67"/>
    </row>
    <row r="10" spans="1:5" ht="12.75">
      <c r="A10" s="2">
        <v>1</v>
      </c>
      <c r="B10" s="2">
        <v>2</v>
      </c>
      <c r="C10" s="2">
        <v>3</v>
      </c>
      <c r="D10" s="27">
        <v>4</v>
      </c>
      <c r="E10" s="26">
        <v>5</v>
      </c>
    </row>
    <row r="11" spans="1:5" ht="12.75">
      <c r="A11" s="3" t="s">
        <v>39</v>
      </c>
      <c r="B11" s="3" t="s">
        <v>38</v>
      </c>
      <c r="C11" s="4">
        <f>C12+C15+C17+C22+C27+C30+C14</f>
        <v>89963.90000000001</v>
      </c>
      <c r="D11" s="4">
        <f>D12+D15+D17+D22+D27+D30+D14</f>
        <v>12233.099999999999</v>
      </c>
      <c r="E11" s="28">
        <f>D11/C11*100</f>
        <v>13.597787557008974</v>
      </c>
    </row>
    <row r="12" spans="1:5" ht="12.75">
      <c r="A12" s="5" t="s">
        <v>1</v>
      </c>
      <c r="B12" s="6" t="s">
        <v>9</v>
      </c>
      <c r="C12" s="4">
        <f>C13</f>
        <v>18494.4</v>
      </c>
      <c r="D12" s="4">
        <f>D13</f>
        <v>3300.2</v>
      </c>
      <c r="E12" s="28">
        <f aca="true" t="shared" si="0" ref="E12:E40">D12/C12*100</f>
        <v>17.844320442944888</v>
      </c>
    </row>
    <row r="13" spans="1:5" ht="17.25" customHeight="1">
      <c r="A13" s="5" t="s">
        <v>2</v>
      </c>
      <c r="B13" s="7" t="s">
        <v>10</v>
      </c>
      <c r="C13" s="8">
        <v>18494.4</v>
      </c>
      <c r="D13" s="26">
        <v>3300.2</v>
      </c>
      <c r="E13" s="28">
        <f t="shared" si="0"/>
        <v>17.844320442944888</v>
      </c>
    </row>
    <row r="14" spans="1:5" ht="17.25" customHeight="1">
      <c r="A14" s="5" t="s">
        <v>62</v>
      </c>
      <c r="B14" s="7" t="s">
        <v>63</v>
      </c>
      <c r="C14" s="8">
        <v>9493.6</v>
      </c>
      <c r="D14" s="30">
        <v>1880</v>
      </c>
      <c r="E14" s="28">
        <f t="shared" si="0"/>
        <v>19.802814527681807</v>
      </c>
    </row>
    <row r="15" spans="1:5" ht="22.5" customHeight="1">
      <c r="A15" s="5" t="s">
        <v>3</v>
      </c>
      <c r="B15" s="6" t="s">
        <v>11</v>
      </c>
      <c r="C15" s="4">
        <f>SUM(C16:C16)</f>
        <v>7.2</v>
      </c>
      <c r="D15" s="4">
        <f>SUM(D16:D16)</f>
        <v>0.1</v>
      </c>
      <c r="E15" s="28">
        <f t="shared" si="0"/>
        <v>1.388888888888889</v>
      </c>
    </row>
    <row r="16" spans="1:5" ht="18.75" customHeight="1">
      <c r="A16" s="5" t="s">
        <v>4</v>
      </c>
      <c r="B16" s="7" t="s">
        <v>5</v>
      </c>
      <c r="C16" s="8">
        <v>7.2</v>
      </c>
      <c r="D16" s="26">
        <v>0.1</v>
      </c>
      <c r="E16" s="28">
        <f t="shared" si="0"/>
        <v>1.388888888888889</v>
      </c>
    </row>
    <row r="17" spans="1:5" ht="18.75" customHeight="1">
      <c r="A17" s="9" t="s">
        <v>22</v>
      </c>
      <c r="B17" s="10" t="s">
        <v>23</v>
      </c>
      <c r="C17" s="11">
        <f>C18+C19+C20</f>
        <v>32468.7</v>
      </c>
      <c r="D17" s="11">
        <f>D18+D19+D20</f>
        <v>4821.5</v>
      </c>
      <c r="E17" s="28">
        <f t="shared" si="0"/>
        <v>14.849686005291248</v>
      </c>
    </row>
    <row r="18" spans="1:5" ht="18.75" customHeight="1">
      <c r="A18" s="9" t="s">
        <v>24</v>
      </c>
      <c r="B18" s="12" t="s">
        <v>25</v>
      </c>
      <c r="C18" s="13">
        <v>931.7</v>
      </c>
      <c r="D18" s="29">
        <v>110.1</v>
      </c>
      <c r="E18" s="28">
        <f t="shared" si="0"/>
        <v>11.817108511323386</v>
      </c>
    </row>
    <row r="19" spans="1:5" ht="18.75" customHeight="1">
      <c r="A19" s="9" t="s">
        <v>26</v>
      </c>
      <c r="B19" s="12" t="s">
        <v>27</v>
      </c>
      <c r="C19" s="13">
        <v>23000</v>
      </c>
      <c r="D19" s="29">
        <v>3848.7</v>
      </c>
      <c r="E19" s="28">
        <f t="shared" si="0"/>
        <v>16.733478260869564</v>
      </c>
    </row>
    <row r="20" spans="1:5" ht="18.75" customHeight="1">
      <c r="A20" s="9" t="s">
        <v>29</v>
      </c>
      <c r="B20" s="14" t="s">
        <v>28</v>
      </c>
      <c r="C20" s="13">
        <v>8537</v>
      </c>
      <c r="D20" s="29">
        <v>862.7</v>
      </c>
      <c r="E20" s="28">
        <f t="shared" si="0"/>
        <v>10.10542345086096</v>
      </c>
    </row>
    <row r="21" spans="1:5" ht="18.75" customHeight="1">
      <c r="A21" s="9" t="s">
        <v>29</v>
      </c>
      <c r="B21" s="14"/>
      <c r="C21" s="13"/>
      <c r="D21" s="29"/>
      <c r="E21" s="28"/>
    </row>
    <row r="22" spans="1:5" ht="37.5" customHeight="1">
      <c r="A22" s="5" t="s">
        <v>15</v>
      </c>
      <c r="B22" s="15" t="s">
        <v>12</v>
      </c>
      <c r="C22" s="4">
        <f>C23+C24+C25</f>
        <v>9400</v>
      </c>
      <c r="D22" s="4">
        <f>D23+D24+D25</f>
        <v>1859.3000000000002</v>
      </c>
      <c r="E22" s="28">
        <f t="shared" si="0"/>
        <v>19.779787234042555</v>
      </c>
    </row>
    <row r="23" spans="1:5" ht="21" customHeight="1">
      <c r="A23" s="9" t="s">
        <v>18</v>
      </c>
      <c r="B23" s="16" t="s">
        <v>19</v>
      </c>
      <c r="C23" s="8">
        <v>5000</v>
      </c>
      <c r="D23" s="26">
        <v>682.2</v>
      </c>
      <c r="E23" s="28">
        <f t="shared" si="0"/>
        <v>13.644</v>
      </c>
    </row>
    <row r="24" spans="1:5" ht="30" customHeight="1">
      <c r="A24" s="9" t="s">
        <v>30</v>
      </c>
      <c r="B24" s="16" t="s">
        <v>20</v>
      </c>
      <c r="C24" s="8">
        <v>2700</v>
      </c>
      <c r="D24" s="26">
        <v>648.2</v>
      </c>
      <c r="E24" s="28">
        <f t="shared" si="0"/>
        <v>24.007407407407406</v>
      </c>
    </row>
    <row r="25" spans="1:5" ht="20.25" customHeight="1">
      <c r="A25" s="17" t="s">
        <v>50</v>
      </c>
      <c r="B25" s="10" t="s">
        <v>35</v>
      </c>
      <c r="C25" s="4">
        <f>C26</f>
        <v>1700</v>
      </c>
      <c r="D25" s="4">
        <f>D26</f>
        <v>528.9</v>
      </c>
      <c r="E25" s="28">
        <f t="shared" si="0"/>
        <v>31.11176470588235</v>
      </c>
    </row>
    <row r="26" spans="1:5" ht="18" customHeight="1">
      <c r="A26" s="9" t="s">
        <v>49</v>
      </c>
      <c r="B26" s="5" t="s">
        <v>34</v>
      </c>
      <c r="C26" s="8">
        <v>1700</v>
      </c>
      <c r="D26" s="30">
        <v>528.9</v>
      </c>
      <c r="E26" s="28">
        <f t="shared" si="0"/>
        <v>31.11176470588235</v>
      </c>
    </row>
    <row r="27" spans="1:5" ht="28.5" customHeight="1">
      <c r="A27" s="5" t="s">
        <v>16</v>
      </c>
      <c r="B27" s="15" t="s">
        <v>17</v>
      </c>
      <c r="C27" s="4">
        <f>C28</f>
        <v>20000</v>
      </c>
      <c r="D27" s="4">
        <f>D28</f>
        <v>367.5</v>
      </c>
      <c r="E27" s="28">
        <f t="shared" si="0"/>
        <v>1.8375</v>
      </c>
    </row>
    <row r="28" spans="1:5" ht="25.5">
      <c r="A28" s="5" t="s">
        <v>32</v>
      </c>
      <c r="B28" s="18" t="s">
        <v>52</v>
      </c>
      <c r="C28" s="8">
        <v>20000</v>
      </c>
      <c r="D28" s="30">
        <v>367.5</v>
      </c>
      <c r="E28" s="28">
        <f t="shared" si="0"/>
        <v>1.8375</v>
      </c>
    </row>
    <row r="29" spans="1:5" ht="12.75">
      <c r="A29" s="5" t="s">
        <v>51</v>
      </c>
      <c r="B29" s="18" t="s">
        <v>53</v>
      </c>
      <c r="C29" s="8"/>
      <c r="D29" s="30">
        <v>5</v>
      </c>
      <c r="E29" s="28"/>
    </row>
    <row r="30" spans="1:5" ht="21.75" customHeight="1">
      <c r="A30" s="6" t="s">
        <v>6</v>
      </c>
      <c r="B30" s="19" t="s">
        <v>36</v>
      </c>
      <c r="C30" s="4">
        <f>C32+C31</f>
        <v>100</v>
      </c>
      <c r="D30" s="4">
        <f>D32+D31</f>
        <v>4.500000000000001</v>
      </c>
      <c r="E30" s="28">
        <f t="shared" si="0"/>
        <v>4.500000000000001</v>
      </c>
    </row>
    <row r="31" spans="1:5" ht="22.5" customHeight="1">
      <c r="A31" s="5" t="s">
        <v>48</v>
      </c>
      <c r="B31" s="18" t="s">
        <v>37</v>
      </c>
      <c r="C31" s="4"/>
      <c r="D31" s="8">
        <v>-3.8</v>
      </c>
      <c r="E31" s="28"/>
    </row>
    <row r="32" spans="1:5" ht="43.5" customHeight="1">
      <c r="A32" s="5" t="s">
        <v>33</v>
      </c>
      <c r="B32" s="18" t="s">
        <v>37</v>
      </c>
      <c r="C32" s="8">
        <v>100</v>
      </c>
      <c r="D32" s="26">
        <v>8.3</v>
      </c>
      <c r="E32" s="28">
        <f t="shared" si="0"/>
        <v>8.3</v>
      </c>
    </row>
    <row r="33" spans="1:5" ht="21.75" customHeight="1">
      <c r="A33" s="6" t="s">
        <v>7</v>
      </c>
      <c r="B33" s="6" t="s">
        <v>8</v>
      </c>
      <c r="C33" s="4">
        <f>C34+C35+C36+C37+C38+C39</f>
        <v>63502.5</v>
      </c>
      <c r="D33" s="4">
        <f>D34+D35+D36+D37+D38+D39</f>
        <v>-25801.800000000003</v>
      </c>
      <c r="E33" s="28">
        <f t="shared" si="0"/>
        <v>-40.631156253690804</v>
      </c>
    </row>
    <row r="34" spans="1:5" ht="26.25" customHeight="1">
      <c r="A34" s="5" t="s">
        <v>45</v>
      </c>
      <c r="B34" s="18" t="s">
        <v>54</v>
      </c>
      <c r="C34" s="8">
        <v>17859.8</v>
      </c>
      <c r="D34" s="26">
        <v>3669.5</v>
      </c>
      <c r="E34" s="28">
        <f t="shared" si="0"/>
        <v>20.546142733961187</v>
      </c>
    </row>
    <row r="35" spans="1:5" ht="62.25" customHeight="1">
      <c r="A35" s="5" t="s">
        <v>42</v>
      </c>
      <c r="B35" s="25" t="s">
        <v>46</v>
      </c>
      <c r="C35" s="8">
        <v>1028.3</v>
      </c>
      <c r="D35" s="8">
        <v>257.5</v>
      </c>
      <c r="E35" s="28">
        <f t="shared" si="0"/>
        <v>25.041330351064868</v>
      </c>
    </row>
    <row r="36" spans="1:5" ht="68.25" customHeight="1">
      <c r="A36" s="24" t="s">
        <v>43</v>
      </c>
      <c r="B36" s="20" t="s">
        <v>41</v>
      </c>
      <c r="C36" s="8">
        <v>144.7</v>
      </c>
      <c r="D36" s="8">
        <v>36.2</v>
      </c>
      <c r="E36" s="28">
        <f t="shared" si="0"/>
        <v>25.01727712508639</v>
      </c>
    </row>
    <row r="37" spans="1:5" ht="69.75" customHeight="1">
      <c r="A37" s="5" t="s">
        <v>44</v>
      </c>
      <c r="B37" s="20" t="s">
        <v>40</v>
      </c>
      <c r="C37" s="8">
        <v>546.7</v>
      </c>
      <c r="D37" s="8">
        <v>136.7</v>
      </c>
      <c r="E37" s="28">
        <f t="shared" si="0"/>
        <v>25.00457289189683</v>
      </c>
    </row>
    <row r="38" spans="1:5" ht="48" customHeight="1">
      <c r="A38" s="5" t="s">
        <v>55</v>
      </c>
      <c r="B38" s="20" t="s">
        <v>56</v>
      </c>
      <c r="C38" s="8">
        <v>43923</v>
      </c>
      <c r="D38" s="30">
        <v>0</v>
      </c>
      <c r="E38" s="28">
        <f t="shared" si="0"/>
        <v>0</v>
      </c>
    </row>
    <row r="39" spans="1:5" ht="73.5" customHeight="1">
      <c r="A39" s="5" t="s">
        <v>57</v>
      </c>
      <c r="B39" s="20" t="s">
        <v>58</v>
      </c>
      <c r="C39" s="8"/>
      <c r="D39" s="8">
        <v>-29901.7</v>
      </c>
      <c r="E39" s="28"/>
    </row>
    <row r="40" spans="1:5" ht="12.75">
      <c r="A40" s="21"/>
      <c r="B40" s="22" t="s">
        <v>31</v>
      </c>
      <c r="C40" s="23">
        <f>C11+C33</f>
        <v>153466.40000000002</v>
      </c>
      <c r="D40" s="23">
        <f>D11+D33</f>
        <v>-13568.700000000004</v>
      </c>
      <c r="E40" s="28">
        <f t="shared" si="0"/>
        <v>-8.84147930752269</v>
      </c>
    </row>
  </sheetData>
  <sheetProtection/>
  <mergeCells count="8">
    <mergeCell ref="D8:D9"/>
    <mergeCell ref="E8:E9"/>
    <mergeCell ref="A5:C5"/>
    <mergeCell ref="A6:C6"/>
    <mergeCell ref="A7:C7"/>
    <mergeCell ref="A8:A9"/>
    <mergeCell ref="B8:B9"/>
    <mergeCell ref="C8:C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D39" sqref="D39"/>
    </sheetView>
  </sheetViews>
  <sheetFormatPr defaultColWidth="9.140625" defaultRowHeight="12.75"/>
  <cols>
    <col min="1" max="1" width="25.7109375" style="31" customWidth="1"/>
    <col min="2" max="2" width="46.28125" style="31" customWidth="1"/>
    <col min="3" max="3" width="12.421875" style="31" customWidth="1"/>
    <col min="4" max="4" width="9.140625" style="31" customWidth="1"/>
    <col min="5" max="5" width="9.7109375" style="31" customWidth="1"/>
    <col min="6" max="16384" width="9.140625" style="31" customWidth="1"/>
  </cols>
  <sheetData>
    <row r="1" ht="29.25" customHeight="1">
      <c r="C1" s="32" t="s">
        <v>66</v>
      </c>
    </row>
    <row r="2" ht="10.5" customHeight="1">
      <c r="C2" s="33" t="s">
        <v>67</v>
      </c>
    </row>
    <row r="3" ht="12.75">
      <c r="C3" s="33" t="s">
        <v>68</v>
      </c>
    </row>
    <row r="4" ht="0" customHeight="1" hidden="1">
      <c r="C4" s="33" t="s">
        <v>69</v>
      </c>
    </row>
    <row r="5" spans="1:3" ht="15.75">
      <c r="A5" s="76" t="s">
        <v>13</v>
      </c>
      <c r="B5" s="76"/>
      <c r="C5" s="76"/>
    </row>
    <row r="6" spans="1:3" ht="15.75">
      <c r="A6" s="76" t="s">
        <v>21</v>
      </c>
      <c r="B6" s="76"/>
      <c r="C6" s="76"/>
    </row>
    <row r="7" spans="1:3" ht="15.75">
      <c r="A7" s="76" t="s">
        <v>59</v>
      </c>
      <c r="B7" s="76"/>
      <c r="C7" s="76"/>
    </row>
    <row r="8" spans="1:5" ht="30.75" customHeight="1">
      <c r="A8" s="77" t="s">
        <v>0</v>
      </c>
      <c r="B8" s="79" t="s">
        <v>14</v>
      </c>
      <c r="C8" s="77" t="s">
        <v>60</v>
      </c>
      <c r="D8" s="72" t="s">
        <v>70</v>
      </c>
      <c r="E8" s="74" t="s">
        <v>47</v>
      </c>
    </row>
    <row r="9" spans="1:5" ht="9.75" customHeight="1">
      <c r="A9" s="78"/>
      <c r="B9" s="79"/>
      <c r="C9" s="78"/>
      <c r="D9" s="73"/>
      <c r="E9" s="75"/>
    </row>
    <row r="10" spans="1:5" ht="12.75">
      <c r="A10" s="34">
        <v>1</v>
      </c>
      <c r="B10" s="34">
        <v>2</v>
      </c>
      <c r="C10" s="34">
        <v>3</v>
      </c>
      <c r="D10" s="35">
        <v>4</v>
      </c>
      <c r="E10" s="36">
        <v>5</v>
      </c>
    </row>
    <row r="11" spans="1:5" ht="12.75">
      <c r="A11" s="37" t="s">
        <v>39</v>
      </c>
      <c r="B11" s="37" t="s">
        <v>38</v>
      </c>
      <c r="C11" s="38">
        <f>C12+C15+C17+C22+C27+C30+C14</f>
        <v>89963.90000000001</v>
      </c>
      <c r="D11" s="38">
        <f>D12+D15+D17+D22+D27+D30+D14+D21+D29</f>
        <v>25354.199999999997</v>
      </c>
      <c r="E11" s="39">
        <f>D11/C11*100</f>
        <v>28.182637702456205</v>
      </c>
    </row>
    <row r="12" spans="1:5" ht="12.75">
      <c r="A12" s="40" t="s">
        <v>1</v>
      </c>
      <c r="B12" s="41" t="s">
        <v>9</v>
      </c>
      <c r="C12" s="38">
        <f>C13</f>
        <v>18494.4</v>
      </c>
      <c r="D12" s="38">
        <f>D13</f>
        <v>7474.2</v>
      </c>
      <c r="E12" s="39">
        <f aca="true" t="shared" si="0" ref="E12:E43">D12/C12*100</f>
        <v>40.413314300545025</v>
      </c>
    </row>
    <row r="13" spans="1:5" ht="17.25" customHeight="1">
      <c r="A13" s="40" t="s">
        <v>2</v>
      </c>
      <c r="B13" s="42" t="s">
        <v>10</v>
      </c>
      <c r="C13" s="43">
        <v>18494.4</v>
      </c>
      <c r="D13" s="36">
        <v>7474.2</v>
      </c>
      <c r="E13" s="39">
        <f t="shared" si="0"/>
        <v>40.413314300545025</v>
      </c>
    </row>
    <row r="14" spans="1:5" ht="17.25" customHeight="1">
      <c r="A14" s="40" t="s">
        <v>62</v>
      </c>
      <c r="B14" s="42" t="s">
        <v>63</v>
      </c>
      <c r="C14" s="43">
        <v>9493.6</v>
      </c>
      <c r="D14" s="44">
        <v>3071.4</v>
      </c>
      <c r="E14" s="39">
        <f t="shared" si="0"/>
        <v>32.352321564001016</v>
      </c>
    </row>
    <row r="15" spans="1:5" ht="22.5" customHeight="1">
      <c r="A15" s="40" t="s">
        <v>3</v>
      </c>
      <c r="B15" s="41" t="s">
        <v>11</v>
      </c>
      <c r="C15" s="38">
        <f>SUM(C16:C16)</f>
        <v>7.2</v>
      </c>
      <c r="D15" s="38">
        <f>SUM(D16:D16)</f>
        <v>9</v>
      </c>
      <c r="E15" s="39">
        <f t="shared" si="0"/>
        <v>125</v>
      </c>
    </row>
    <row r="16" spans="1:5" ht="18.75" customHeight="1">
      <c r="A16" s="40" t="s">
        <v>4</v>
      </c>
      <c r="B16" s="42" t="s">
        <v>5</v>
      </c>
      <c r="C16" s="43">
        <v>7.2</v>
      </c>
      <c r="D16" s="44">
        <v>9</v>
      </c>
      <c r="E16" s="39">
        <f t="shared" si="0"/>
        <v>125</v>
      </c>
    </row>
    <row r="17" spans="1:5" ht="18.75" customHeight="1">
      <c r="A17" s="45" t="s">
        <v>22</v>
      </c>
      <c r="B17" s="46" t="s">
        <v>23</v>
      </c>
      <c r="C17" s="47">
        <f>C18+C19+C20</f>
        <v>32468.7</v>
      </c>
      <c r="D17" s="47">
        <f>D18+D19+D20</f>
        <v>8917.1</v>
      </c>
      <c r="E17" s="39">
        <f t="shared" si="0"/>
        <v>27.4636804060526</v>
      </c>
    </row>
    <row r="18" spans="1:5" ht="18.75" customHeight="1">
      <c r="A18" s="45" t="s">
        <v>24</v>
      </c>
      <c r="B18" s="48" t="s">
        <v>25</v>
      </c>
      <c r="C18" s="49">
        <v>931.7</v>
      </c>
      <c r="D18" s="50">
        <v>257</v>
      </c>
      <c r="E18" s="39">
        <f t="shared" si="0"/>
        <v>27.583986261672212</v>
      </c>
    </row>
    <row r="19" spans="1:5" ht="18.75" customHeight="1">
      <c r="A19" s="45" t="s">
        <v>26</v>
      </c>
      <c r="B19" s="48" t="s">
        <v>27</v>
      </c>
      <c r="C19" s="49">
        <v>23000</v>
      </c>
      <c r="D19" s="50">
        <v>7066.9</v>
      </c>
      <c r="E19" s="39">
        <f t="shared" si="0"/>
        <v>30.725652173913044</v>
      </c>
    </row>
    <row r="20" spans="1:5" ht="18.75" customHeight="1">
      <c r="A20" s="45" t="s">
        <v>29</v>
      </c>
      <c r="B20" s="51" t="s">
        <v>28</v>
      </c>
      <c r="C20" s="49">
        <v>8537</v>
      </c>
      <c r="D20" s="50">
        <v>1593.2</v>
      </c>
      <c r="E20" s="39">
        <f t="shared" si="0"/>
        <v>18.662293545742063</v>
      </c>
    </row>
    <row r="21" spans="1:5" ht="30.75" customHeight="1">
      <c r="A21" s="45" t="s">
        <v>71</v>
      </c>
      <c r="B21" s="48" t="s">
        <v>72</v>
      </c>
      <c r="C21" s="49"/>
      <c r="D21" s="50">
        <v>-3.4</v>
      </c>
      <c r="E21" s="39"/>
    </row>
    <row r="22" spans="1:5" ht="37.5" customHeight="1">
      <c r="A22" s="40" t="s">
        <v>15</v>
      </c>
      <c r="B22" s="52" t="s">
        <v>12</v>
      </c>
      <c r="C22" s="38">
        <f>C23+C24+C25</f>
        <v>9400</v>
      </c>
      <c r="D22" s="38">
        <f>D23+D24+D25</f>
        <v>4718.8</v>
      </c>
      <c r="E22" s="39">
        <f t="shared" si="0"/>
        <v>50.2</v>
      </c>
    </row>
    <row r="23" spans="1:5" ht="21" customHeight="1">
      <c r="A23" s="45" t="s">
        <v>18</v>
      </c>
      <c r="B23" s="53" t="s">
        <v>19</v>
      </c>
      <c r="C23" s="43">
        <v>5000</v>
      </c>
      <c r="D23" s="36">
        <v>1953.3</v>
      </c>
      <c r="E23" s="39">
        <f t="shared" si="0"/>
        <v>39.066</v>
      </c>
    </row>
    <row r="24" spans="1:5" ht="30" customHeight="1">
      <c r="A24" s="45" t="s">
        <v>30</v>
      </c>
      <c r="B24" s="53" t="s">
        <v>20</v>
      </c>
      <c r="C24" s="43">
        <v>2700</v>
      </c>
      <c r="D24" s="36">
        <v>1761.9</v>
      </c>
      <c r="E24" s="39">
        <f t="shared" si="0"/>
        <v>65.25555555555556</v>
      </c>
    </row>
    <row r="25" spans="1:5" ht="20.25" customHeight="1">
      <c r="A25" s="54" t="s">
        <v>50</v>
      </c>
      <c r="B25" s="46" t="s">
        <v>35</v>
      </c>
      <c r="C25" s="38">
        <f>C26</f>
        <v>1700</v>
      </c>
      <c r="D25" s="38">
        <f>D26</f>
        <v>1003.6</v>
      </c>
      <c r="E25" s="39">
        <f t="shared" si="0"/>
        <v>59.03529411764706</v>
      </c>
    </row>
    <row r="26" spans="1:5" ht="18" customHeight="1">
      <c r="A26" s="45" t="s">
        <v>49</v>
      </c>
      <c r="B26" s="40" t="s">
        <v>34</v>
      </c>
      <c r="C26" s="43">
        <v>1700</v>
      </c>
      <c r="D26" s="44">
        <v>1003.6</v>
      </c>
      <c r="E26" s="39">
        <f t="shared" si="0"/>
        <v>59.03529411764706</v>
      </c>
    </row>
    <row r="27" spans="1:5" ht="28.5" customHeight="1">
      <c r="A27" s="40" t="s">
        <v>16</v>
      </c>
      <c r="B27" s="52" t="s">
        <v>17</v>
      </c>
      <c r="C27" s="38">
        <f>C28</f>
        <v>20000</v>
      </c>
      <c r="D27" s="38">
        <f>D28</f>
        <v>1149.3</v>
      </c>
      <c r="E27" s="39">
        <f t="shared" si="0"/>
        <v>5.746499999999999</v>
      </c>
    </row>
    <row r="28" spans="1:5" ht="25.5">
      <c r="A28" s="40" t="s">
        <v>32</v>
      </c>
      <c r="B28" s="55" t="s">
        <v>52</v>
      </c>
      <c r="C28" s="43">
        <v>20000</v>
      </c>
      <c r="D28" s="44">
        <v>1149.3</v>
      </c>
      <c r="E28" s="39">
        <f t="shared" si="0"/>
        <v>5.746499999999999</v>
      </c>
    </row>
    <row r="29" spans="1:5" ht="12.75">
      <c r="A29" s="40" t="s">
        <v>51</v>
      </c>
      <c r="B29" s="55" t="s">
        <v>53</v>
      </c>
      <c r="C29" s="43"/>
      <c r="D29" s="44">
        <v>5</v>
      </c>
      <c r="E29" s="39"/>
    </row>
    <row r="30" spans="1:5" ht="21.75" customHeight="1">
      <c r="A30" s="41" t="s">
        <v>6</v>
      </c>
      <c r="B30" s="56" t="s">
        <v>36</v>
      </c>
      <c r="C30" s="38">
        <f>C32+C31</f>
        <v>100</v>
      </c>
      <c r="D30" s="38">
        <f>D32+D31</f>
        <v>12.8</v>
      </c>
      <c r="E30" s="39">
        <f t="shared" si="0"/>
        <v>12.8</v>
      </c>
    </row>
    <row r="31" spans="1:5" ht="22.5" customHeight="1">
      <c r="A31" s="40" t="s">
        <v>48</v>
      </c>
      <c r="B31" s="55" t="s">
        <v>37</v>
      </c>
      <c r="C31" s="38"/>
      <c r="D31" s="43">
        <v>-3.8</v>
      </c>
      <c r="E31" s="39"/>
    </row>
    <row r="32" spans="1:5" ht="43.5" customHeight="1">
      <c r="A32" s="40" t="s">
        <v>33</v>
      </c>
      <c r="B32" s="55" t="s">
        <v>37</v>
      </c>
      <c r="C32" s="43">
        <v>100</v>
      </c>
      <c r="D32" s="36">
        <v>16.6</v>
      </c>
      <c r="E32" s="39">
        <f t="shared" si="0"/>
        <v>16.6</v>
      </c>
    </row>
    <row r="33" spans="1:5" ht="21.75" customHeight="1">
      <c r="A33" s="41" t="s">
        <v>7</v>
      </c>
      <c r="B33" s="41" t="s">
        <v>8</v>
      </c>
      <c r="C33" s="38">
        <f>C34+C35+C36+C37+C38+C39+C40+C41+C42</f>
        <v>123852.3</v>
      </c>
      <c r="D33" s="38">
        <f>D34+D35+D36+D37+D38+D39+D40+D41+D42</f>
        <v>11749.799999999997</v>
      </c>
      <c r="E33" s="39">
        <f t="shared" si="0"/>
        <v>9.486945337309034</v>
      </c>
    </row>
    <row r="34" spans="1:5" ht="26.25" customHeight="1">
      <c r="A34" s="40" t="s">
        <v>45</v>
      </c>
      <c r="B34" s="55" t="s">
        <v>54</v>
      </c>
      <c r="C34" s="43">
        <v>17859.8</v>
      </c>
      <c r="D34" s="34">
        <v>10700.8</v>
      </c>
      <c r="E34" s="39">
        <f t="shared" si="0"/>
        <v>59.915564563992874</v>
      </c>
    </row>
    <row r="35" spans="1:5" ht="62.25" customHeight="1">
      <c r="A35" s="40" t="s">
        <v>42</v>
      </c>
      <c r="B35" s="57" t="s">
        <v>46</v>
      </c>
      <c r="C35" s="43">
        <v>1028.3</v>
      </c>
      <c r="D35" s="43">
        <v>998.6</v>
      </c>
      <c r="E35" s="39">
        <f t="shared" si="0"/>
        <v>97.11173781970243</v>
      </c>
    </row>
    <row r="36" spans="1:5" ht="68.25" customHeight="1">
      <c r="A36" s="58" t="s">
        <v>43</v>
      </c>
      <c r="B36" s="59" t="s">
        <v>41</v>
      </c>
      <c r="C36" s="43">
        <v>144.7</v>
      </c>
      <c r="D36" s="43">
        <v>72.3</v>
      </c>
      <c r="E36" s="39">
        <f t="shared" si="0"/>
        <v>49.96544574982723</v>
      </c>
    </row>
    <row r="37" spans="1:5" ht="48.75" customHeight="1">
      <c r="A37" s="40" t="s">
        <v>44</v>
      </c>
      <c r="B37" s="59" t="s">
        <v>40</v>
      </c>
      <c r="C37" s="43">
        <v>546.7</v>
      </c>
      <c r="D37" s="43">
        <v>273.4</v>
      </c>
      <c r="E37" s="39">
        <f t="shared" si="0"/>
        <v>50.00914578379366</v>
      </c>
    </row>
    <row r="38" spans="1:5" ht="48" customHeight="1">
      <c r="A38" s="40" t="s">
        <v>55</v>
      </c>
      <c r="B38" s="59" t="s">
        <v>56</v>
      </c>
      <c r="C38" s="43">
        <v>43923</v>
      </c>
      <c r="D38" s="44">
        <v>0</v>
      </c>
      <c r="E38" s="39">
        <f t="shared" si="0"/>
        <v>0</v>
      </c>
    </row>
    <row r="39" spans="1:5" ht="73.5" customHeight="1">
      <c r="A39" s="40" t="s">
        <v>73</v>
      </c>
      <c r="B39" s="59" t="s">
        <v>74</v>
      </c>
      <c r="C39" s="43">
        <v>32476.5</v>
      </c>
      <c r="D39" s="44">
        <v>0</v>
      </c>
      <c r="E39" s="39">
        <f t="shared" si="0"/>
        <v>0</v>
      </c>
    </row>
    <row r="40" spans="1:5" ht="73.5" customHeight="1">
      <c r="A40" s="40" t="s">
        <v>75</v>
      </c>
      <c r="B40" s="59" t="s">
        <v>76</v>
      </c>
      <c r="C40" s="43">
        <v>27339.5</v>
      </c>
      <c r="D40" s="44">
        <v>0</v>
      </c>
      <c r="E40" s="39">
        <f t="shared" si="0"/>
        <v>0</v>
      </c>
    </row>
    <row r="41" spans="1:5" ht="30" customHeight="1">
      <c r="A41" s="40" t="s">
        <v>77</v>
      </c>
      <c r="B41" s="59" t="s">
        <v>78</v>
      </c>
      <c r="C41" s="43">
        <v>533.8</v>
      </c>
      <c r="D41" s="60">
        <v>533.8</v>
      </c>
      <c r="E41" s="39">
        <f t="shared" si="0"/>
        <v>100</v>
      </c>
    </row>
    <row r="42" spans="1:5" ht="49.5" customHeight="1">
      <c r="A42" s="40" t="s">
        <v>57</v>
      </c>
      <c r="B42" s="59" t="s">
        <v>58</v>
      </c>
      <c r="C42" s="43"/>
      <c r="D42" s="43">
        <v>-829.1</v>
      </c>
      <c r="E42" s="39"/>
    </row>
    <row r="43" spans="1:5" ht="12.75">
      <c r="A43" s="61"/>
      <c r="B43" s="62" t="s">
        <v>31</v>
      </c>
      <c r="C43" s="63">
        <f>C11+C33</f>
        <v>213816.2</v>
      </c>
      <c r="D43" s="63">
        <f>D11+D33</f>
        <v>37103.99999999999</v>
      </c>
      <c r="E43" s="39">
        <f t="shared" si="0"/>
        <v>17.353222066429012</v>
      </c>
    </row>
  </sheetData>
  <sheetProtection/>
  <mergeCells count="8">
    <mergeCell ref="D8:D9"/>
    <mergeCell ref="E8:E9"/>
    <mergeCell ref="A5:C5"/>
    <mergeCell ref="A6:C6"/>
    <mergeCell ref="A7:C7"/>
    <mergeCell ref="A8:A9"/>
    <mergeCell ref="B8:B9"/>
    <mergeCell ref="C8:C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25.7109375" style="0" customWidth="1"/>
    <col min="2" max="2" width="46.28125" style="0" customWidth="1"/>
    <col min="3" max="3" width="12.421875" style="0" customWidth="1"/>
    <col min="4" max="4" width="11.28125" style="0" customWidth="1"/>
    <col min="5" max="5" width="9.7109375" style="0" customWidth="1"/>
  </cols>
  <sheetData>
    <row r="1" ht="14.25" customHeight="1">
      <c r="C1" s="1" t="s">
        <v>66</v>
      </c>
    </row>
    <row r="2" ht="10.5" customHeight="1">
      <c r="C2" s="80" t="s">
        <v>67</v>
      </c>
    </row>
    <row r="3" ht="12.75">
      <c r="C3" s="80" t="s">
        <v>68</v>
      </c>
    </row>
    <row r="4" ht="0" customHeight="1" hidden="1">
      <c r="C4" s="80" t="s">
        <v>69</v>
      </c>
    </row>
    <row r="5" spans="1:3" ht="15.75">
      <c r="A5" s="68" t="s">
        <v>13</v>
      </c>
      <c r="B5" s="68"/>
      <c r="C5" s="68"/>
    </row>
    <row r="6" spans="1:3" ht="15.75">
      <c r="A6" s="68" t="s">
        <v>21</v>
      </c>
      <c r="B6" s="68"/>
      <c r="C6" s="68"/>
    </row>
    <row r="7" spans="1:3" ht="15.75">
      <c r="A7" s="68" t="s">
        <v>59</v>
      </c>
      <c r="B7" s="68"/>
      <c r="C7" s="68"/>
    </row>
    <row r="8" spans="1:5" ht="30.75" customHeight="1">
      <c r="A8" s="69" t="s">
        <v>0</v>
      </c>
      <c r="B8" s="71" t="s">
        <v>14</v>
      </c>
      <c r="C8" s="69" t="s">
        <v>60</v>
      </c>
      <c r="D8" s="64" t="s">
        <v>79</v>
      </c>
      <c r="E8" s="66" t="s">
        <v>47</v>
      </c>
    </row>
    <row r="9" spans="1:5" ht="9.75" customHeight="1">
      <c r="A9" s="70"/>
      <c r="B9" s="71"/>
      <c r="C9" s="70"/>
      <c r="D9" s="65"/>
      <c r="E9" s="67"/>
    </row>
    <row r="10" spans="1:5" ht="12.75">
      <c r="A10" s="2">
        <v>1</v>
      </c>
      <c r="B10" s="2">
        <v>2</v>
      </c>
      <c r="C10" s="2">
        <v>3</v>
      </c>
      <c r="D10" s="81">
        <v>4</v>
      </c>
      <c r="E10" s="26">
        <v>5</v>
      </c>
    </row>
    <row r="11" spans="1:5" ht="12.75">
      <c r="A11" s="3" t="s">
        <v>39</v>
      </c>
      <c r="B11" s="3" t="s">
        <v>38</v>
      </c>
      <c r="C11" s="4">
        <f>C12+C15+C17+C22+C27+C30+C14</f>
        <v>95563.90000000001</v>
      </c>
      <c r="D11" s="4">
        <f>D12+D15+D17+D22+D27+D30+D14+D21+D29</f>
        <v>45357.3</v>
      </c>
      <c r="E11" s="28">
        <f>D11/C11*100</f>
        <v>47.46279714410986</v>
      </c>
    </row>
    <row r="12" spans="1:5" ht="12.75">
      <c r="A12" s="5" t="s">
        <v>1</v>
      </c>
      <c r="B12" s="6" t="s">
        <v>9</v>
      </c>
      <c r="C12" s="4">
        <f>C13</f>
        <v>18494.4</v>
      </c>
      <c r="D12" s="4">
        <f>D13</f>
        <v>11604.3</v>
      </c>
      <c r="E12" s="28">
        <f aca="true" t="shared" si="0" ref="E12:E45">D12/C12*100</f>
        <v>62.74493900856475</v>
      </c>
    </row>
    <row r="13" spans="1:5" ht="17.25" customHeight="1">
      <c r="A13" s="5" t="s">
        <v>2</v>
      </c>
      <c r="B13" s="7" t="s">
        <v>10</v>
      </c>
      <c r="C13" s="8">
        <v>18494.4</v>
      </c>
      <c r="D13" s="26">
        <v>11604.3</v>
      </c>
      <c r="E13" s="28">
        <f t="shared" si="0"/>
        <v>62.74493900856475</v>
      </c>
    </row>
    <row r="14" spans="1:5" ht="17.25" customHeight="1">
      <c r="A14" s="5" t="s">
        <v>62</v>
      </c>
      <c r="B14" s="7" t="s">
        <v>63</v>
      </c>
      <c r="C14" s="8">
        <v>9493.6</v>
      </c>
      <c r="D14" s="30">
        <v>5428.8</v>
      </c>
      <c r="E14" s="28">
        <f t="shared" si="0"/>
        <v>57.18378697227606</v>
      </c>
    </row>
    <row r="15" spans="1:5" ht="22.5" customHeight="1">
      <c r="A15" s="5" t="s">
        <v>3</v>
      </c>
      <c r="B15" s="6" t="s">
        <v>11</v>
      </c>
      <c r="C15" s="4">
        <f>SUM(C16:C16)</f>
        <v>7.2</v>
      </c>
      <c r="D15" s="4">
        <f>SUM(D16:D16)</f>
        <v>9</v>
      </c>
      <c r="E15" s="28">
        <f t="shared" si="0"/>
        <v>125</v>
      </c>
    </row>
    <row r="16" spans="1:5" ht="18.75" customHeight="1">
      <c r="A16" s="5" t="s">
        <v>4</v>
      </c>
      <c r="B16" s="7" t="s">
        <v>5</v>
      </c>
      <c r="C16" s="8">
        <v>7.2</v>
      </c>
      <c r="D16" s="30">
        <v>9</v>
      </c>
      <c r="E16" s="28">
        <f t="shared" si="0"/>
        <v>125</v>
      </c>
    </row>
    <row r="17" spans="1:5" ht="18.75" customHeight="1">
      <c r="A17" s="9" t="s">
        <v>22</v>
      </c>
      <c r="B17" s="10" t="s">
        <v>23</v>
      </c>
      <c r="C17" s="11">
        <f>C18+C19+C20</f>
        <v>37468.7</v>
      </c>
      <c r="D17" s="11">
        <f>D18+D19+D20</f>
        <v>18922.3</v>
      </c>
      <c r="E17" s="28">
        <f t="shared" si="0"/>
        <v>50.50161868439525</v>
      </c>
    </row>
    <row r="18" spans="1:5" ht="18.75" customHeight="1">
      <c r="A18" s="9" t="s">
        <v>24</v>
      </c>
      <c r="B18" s="12" t="s">
        <v>25</v>
      </c>
      <c r="C18" s="13">
        <v>931.7</v>
      </c>
      <c r="D18" s="29">
        <v>1031.3</v>
      </c>
      <c r="E18" s="28">
        <f t="shared" si="0"/>
        <v>110.69013630997102</v>
      </c>
    </row>
    <row r="19" spans="1:5" ht="18.75" customHeight="1">
      <c r="A19" s="9" t="s">
        <v>26</v>
      </c>
      <c r="B19" s="12" t="s">
        <v>27</v>
      </c>
      <c r="C19" s="13">
        <v>28000</v>
      </c>
      <c r="D19" s="29">
        <v>13302.8</v>
      </c>
      <c r="E19" s="28">
        <f t="shared" si="0"/>
        <v>47.51</v>
      </c>
    </row>
    <row r="20" spans="1:5" ht="18.75" customHeight="1">
      <c r="A20" s="9" t="s">
        <v>29</v>
      </c>
      <c r="B20" s="14" t="s">
        <v>28</v>
      </c>
      <c r="C20" s="13">
        <v>8537</v>
      </c>
      <c r="D20" s="29">
        <v>4588.2</v>
      </c>
      <c r="E20" s="28">
        <f t="shared" si="0"/>
        <v>53.74487524891648</v>
      </c>
    </row>
    <row r="21" spans="1:5" ht="30.75" customHeight="1">
      <c r="A21" s="9" t="s">
        <v>71</v>
      </c>
      <c r="B21" s="12" t="s">
        <v>72</v>
      </c>
      <c r="C21" s="13"/>
      <c r="D21" s="29">
        <v>-3.4</v>
      </c>
      <c r="E21" s="28"/>
    </row>
    <row r="22" spans="1:5" ht="37.5" customHeight="1">
      <c r="A22" s="5" t="s">
        <v>15</v>
      </c>
      <c r="B22" s="15" t="s">
        <v>12</v>
      </c>
      <c r="C22" s="4">
        <f>C23+C24+C25</f>
        <v>10000</v>
      </c>
      <c r="D22" s="4">
        <f>D23+D24+D25</f>
        <v>7759.400000000001</v>
      </c>
      <c r="E22" s="28">
        <f t="shared" si="0"/>
        <v>77.59400000000001</v>
      </c>
    </row>
    <row r="23" spans="1:5" ht="21" customHeight="1">
      <c r="A23" s="9" t="s">
        <v>18</v>
      </c>
      <c r="B23" s="16" t="s">
        <v>19</v>
      </c>
      <c r="C23" s="8">
        <v>5000</v>
      </c>
      <c r="D23" s="26">
        <v>3348.8</v>
      </c>
      <c r="E23" s="28">
        <f t="shared" si="0"/>
        <v>66.976</v>
      </c>
    </row>
    <row r="24" spans="1:5" ht="30" customHeight="1">
      <c r="A24" s="9" t="s">
        <v>30</v>
      </c>
      <c r="B24" s="16" t="s">
        <v>20</v>
      </c>
      <c r="C24" s="8">
        <v>3300</v>
      </c>
      <c r="D24" s="26">
        <v>2735.3</v>
      </c>
      <c r="E24" s="28">
        <f t="shared" si="0"/>
        <v>82.88787878787879</v>
      </c>
    </row>
    <row r="25" spans="1:5" ht="20.25" customHeight="1">
      <c r="A25" s="17" t="s">
        <v>50</v>
      </c>
      <c r="B25" s="10" t="s">
        <v>35</v>
      </c>
      <c r="C25" s="4">
        <f>C26</f>
        <v>1700</v>
      </c>
      <c r="D25" s="4">
        <f>D26</f>
        <v>1675.3</v>
      </c>
      <c r="E25" s="28">
        <f t="shared" si="0"/>
        <v>98.54705882352941</v>
      </c>
    </row>
    <row r="26" spans="1:5" ht="18" customHeight="1">
      <c r="A26" s="9" t="s">
        <v>49</v>
      </c>
      <c r="B26" s="5" t="s">
        <v>34</v>
      </c>
      <c r="C26" s="8">
        <v>1700</v>
      </c>
      <c r="D26" s="30">
        <v>1675.3</v>
      </c>
      <c r="E26" s="28">
        <f t="shared" si="0"/>
        <v>98.54705882352941</v>
      </c>
    </row>
    <row r="27" spans="1:5" ht="28.5" customHeight="1">
      <c r="A27" s="5" t="s">
        <v>16</v>
      </c>
      <c r="B27" s="15" t="s">
        <v>17</v>
      </c>
      <c r="C27" s="4">
        <f>C28</f>
        <v>20000</v>
      </c>
      <c r="D27" s="4">
        <f>D28</f>
        <v>1609.3</v>
      </c>
      <c r="E27" s="28">
        <f t="shared" si="0"/>
        <v>8.0465</v>
      </c>
    </row>
    <row r="28" spans="1:5" ht="25.5">
      <c r="A28" s="5" t="s">
        <v>32</v>
      </c>
      <c r="B28" s="18" t="s">
        <v>52</v>
      </c>
      <c r="C28" s="8">
        <v>20000</v>
      </c>
      <c r="D28" s="30">
        <v>1609.3</v>
      </c>
      <c r="E28" s="28">
        <f t="shared" si="0"/>
        <v>8.0465</v>
      </c>
    </row>
    <row r="29" spans="1:5" ht="12.75">
      <c r="A29" s="5" t="s">
        <v>51</v>
      </c>
      <c r="B29" s="18" t="s">
        <v>53</v>
      </c>
      <c r="C29" s="8"/>
      <c r="D29" s="30">
        <v>5</v>
      </c>
      <c r="E29" s="28"/>
    </row>
    <row r="30" spans="1:5" ht="21.75" customHeight="1">
      <c r="A30" s="6" t="s">
        <v>6</v>
      </c>
      <c r="B30" s="19" t="s">
        <v>36</v>
      </c>
      <c r="C30" s="4">
        <f>C32+C31</f>
        <v>100</v>
      </c>
      <c r="D30" s="4">
        <f>D32+D31</f>
        <v>22.599999999999998</v>
      </c>
      <c r="E30" s="28">
        <f t="shared" si="0"/>
        <v>22.599999999999998</v>
      </c>
    </row>
    <row r="31" spans="1:5" ht="22.5" customHeight="1">
      <c r="A31" s="5" t="s">
        <v>48</v>
      </c>
      <c r="B31" s="18" t="s">
        <v>37</v>
      </c>
      <c r="C31" s="4"/>
      <c r="D31" s="8">
        <v>-3.8</v>
      </c>
      <c r="E31" s="28"/>
    </row>
    <row r="32" spans="1:5" ht="43.5" customHeight="1">
      <c r="A32" s="5" t="s">
        <v>33</v>
      </c>
      <c r="B32" s="18" t="s">
        <v>37</v>
      </c>
      <c r="C32" s="8">
        <v>100</v>
      </c>
      <c r="D32" s="26">
        <v>26.4</v>
      </c>
      <c r="E32" s="28">
        <f t="shared" si="0"/>
        <v>26.400000000000002</v>
      </c>
    </row>
    <row r="33" spans="1:5" ht="21.75" customHeight="1">
      <c r="A33" s="6" t="s">
        <v>7</v>
      </c>
      <c r="B33" s="6" t="s">
        <v>8</v>
      </c>
      <c r="C33" s="4">
        <f>C34+C35+C36+C37+C38+C39+C40+C41+C44+C42+C43</f>
        <v>157821.90000000002</v>
      </c>
      <c r="D33" s="4">
        <f>D34+D35+D36+D37+D38+D39+D40+D41+D42+D43+D44</f>
        <v>84055.4</v>
      </c>
      <c r="E33" s="28">
        <f t="shared" si="0"/>
        <v>53.259655345677615</v>
      </c>
    </row>
    <row r="34" spans="1:5" ht="26.25" customHeight="1">
      <c r="A34" s="5" t="s">
        <v>45</v>
      </c>
      <c r="B34" s="18" t="s">
        <v>54</v>
      </c>
      <c r="C34" s="8">
        <v>17859.8</v>
      </c>
      <c r="D34" s="2">
        <v>16268.9</v>
      </c>
      <c r="E34" s="28">
        <f t="shared" si="0"/>
        <v>91.09228546792238</v>
      </c>
    </row>
    <row r="35" spans="1:5" ht="62.25" customHeight="1">
      <c r="A35" s="5" t="s">
        <v>42</v>
      </c>
      <c r="B35" s="25" t="s">
        <v>46</v>
      </c>
      <c r="C35" s="8">
        <v>998.6</v>
      </c>
      <c r="D35" s="8">
        <v>998.6</v>
      </c>
      <c r="E35" s="28">
        <f t="shared" si="0"/>
        <v>100</v>
      </c>
    </row>
    <row r="36" spans="1:5" ht="68.25" customHeight="1">
      <c r="A36" s="24" t="s">
        <v>43</v>
      </c>
      <c r="B36" s="20" t="s">
        <v>41</v>
      </c>
      <c r="C36" s="8">
        <v>144.7</v>
      </c>
      <c r="D36" s="8">
        <v>108.5</v>
      </c>
      <c r="E36" s="28">
        <f t="shared" si="0"/>
        <v>74.98272287491362</v>
      </c>
    </row>
    <row r="37" spans="1:5" ht="48.75" customHeight="1">
      <c r="A37" s="5" t="s">
        <v>44</v>
      </c>
      <c r="B37" s="20" t="s">
        <v>40</v>
      </c>
      <c r="C37" s="8">
        <v>546.7</v>
      </c>
      <c r="D37" s="8">
        <v>410</v>
      </c>
      <c r="E37" s="28">
        <f t="shared" si="0"/>
        <v>74.99542710810316</v>
      </c>
    </row>
    <row r="38" spans="1:5" ht="48" customHeight="1">
      <c r="A38" s="5" t="s">
        <v>55</v>
      </c>
      <c r="B38" s="20" t="s">
        <v>56</v>
      </c>
      <c r="C38" s="8">
        <v>64417.2</v>
      </c>
      <c r="D38" s="82">
        <v>18679.6</v>
      </c>
      <c r="E38" s="28">
        <f t="shared" si="0"/>
        <v>28.99784529597685</v>
      </c>
    </row>
    <row r="39" spans="1:5" ht="73.5" customHeight="1">
      <c r="A39" s="5" t="s">
        <v>73</v>
      </c>
      <c r="B39" s="20" t="s">
        <v>74</v>
      </c>
      <c r="C39" s="8">
        <v>32476.5</v>
      </c>
      <c r="D39" s="82">
        <v>9743</v>
      </c>
      <c r="E39" s="28">
        <f t="shared" si="0"/>
        <v>30.000153957476943</v>
      </c>
    </row>
    <row r="40" spans="1:5" ht="73.5" customHeight="1">
      <c r="A40" s="5" t="s">
        <v>75</v>
      </c>
      <c r="B40" s="20" t="s">
        <v>76</v>
      </c>
      <c r="C40" s="8">
        <v>27339.5</v>
      </c>
      <c r="D40" s="82">
        <v>27339.5</v>
      </c>
      <c r="E40" s="28">
        <f t="shared" si="0"/>
        <v>100</v>
      </c>
    </row>
    <row r="41" spans="1:5" ht="30" customHeight="1">
      <c r="A41" s="5" t="s">
        <v>77</v>
      </c>
      <c r="B41" s="20" t="s">
        <v>78</v>
      </c>
      <c r="C41" s="8">
        <v>4444.6</v>
      </c>
      <c r="D41" s="83">
        <v>1872.9</v>
      </c>
      <c r="E41" s="28">
        <f t="shared" si="0"/>
        <v>42.13877514287</v>
      </c>
    </row>
    <row r="42" spans="1:5" ht="39.75" customHeight="1">
      <c r="A42" s="5" t="s">
        <v>80</v>
      </c>
      <c r="B42" s="20" t="s">
        <v>81</v>
      </c>
      <c r="C42" s="8">
        <v>7339.1</v>
      </c>
      <c r="D42" s="83">
        <v>7339.1</v>
      </c>
      <c r="E42" s="28">
        <f t="shared" si="0"/>
        <v>100</v>
      </c>
    </row>
    <row r="43" spans="1:5" ht="30" customHeight="1">
      <c r="A43" s="5" t="s">
        <v>82</v>
      </c>
      <c r="B43" s="20" t="s">
        <v>83</v>
      </c>
      <c r="C43" s="8">
        <v>2255.2</v>
      </c>
      <c r="D43" s="83">
        <v>2124.4</v>
      </c>
      <c r="E43" s="28">
        <f t="shared" si="0"/>
        <v>94.20007094714438</v>
      </c>
    </row>
    <row r="44" spans="1:5" ht="49.5" customHeight="1">
      <c r="A44" s="5" t="s">
        <v>57</v>
      </c>
      <c r="B44" s="20" t="s">
        <v>58</v>
      </c>
      <c r="C44" s="8"/>
      <c r="D44" s="8">
        <v>-829.1</v>
      </c>
      <c r="E44" s="28"/>
    </row>
    <row r="45" spans="1:5" ht="12.75">
      <c r="A45" s="21"/>
      <c r="B45" s="22" t="s">
        <v>31</v>
      </c>
      <c r="C45" s="23">
        <f>C11+C33</f>
        <v>253385.80000000005</v>
      </c>
      <c r="D45" s="23">
        <f>D11+D33</f>
        <v>129412.7</v>
      </c>
      <c r="E45" s="28">
        <f t="shared" si="0"/>
        <v>51.07338295989751</v>
      </c>
    </row>
  </sheetData>
  <sheetProtection/>
  <mergeCells count="8">
    <mergeCell ref="D8:D9"/>
    <mergeCell ref="E8:E9"/>
    <mergeCell ref="A5:C5"/>
    <mergeCell ref="A6:C6"/>
    <mergeCell ref="A7:C7"/>
    <mergeCell ref="A8:A9"/>
    <mergeCell ref="B8:B9"/>
    <mergeCell ref="C8:C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Валентин</cp:lastModifiedBy>
  <cp:lastPrinted>2014-05-30T08:00:37Z</cp:lastPrinted>
  <dcterms:created xsi:type="dcterms:W3CDTF">1996-10-08T23:32:33Z</dcterms:created>
  <dcterms:modified xsi:type="dcterms:W3CDTF">2014-11-23T21:35:43Z</dcterms:modified>
  <cp:category/>
  <cp:version/>
  <cp:contentType/>
  <cp:contentStatus/>
</cp:coreProperties>
</file>