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08" windowWidth="12060" windowHeight="9816" activeTab="0"/>
  </bookViews>
  <sheets>
    <sheet name="Сиверская" sheetId="1" r:id="rId1"/>
    <sheet name="Сиверская 1" sheetId="2" r:id="rId2"/>
  </sheets>
  <definedNames>
    <definedName name="_xlnm.Print_Area" localSheetId="1">'Сиверская 1'!$A$1:$J$21</definedName>
  </definedNames>
  <calcPr fullCalcOnLoad="1"/>
</workbook>
</file>

<file path=xl/sharedStrings.xml><?xml version="1.0" encoding="utf-8"?>
<sst xmlns="http://schemas.openxmlformats.org/spreadsheetml/2006/main" count="71" uniqueCount="41">
  <si>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</si>
  <si>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</si>
  <si>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</si>
  <si>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</si>
  <si>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</si>
  <si>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</si>
  <si>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</si>
  <si>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</si>
  <si>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</si>
  <si>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</si>
  <si>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</si>
  <si>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</si>
  <si>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</si>
  <si>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</si>
  <si>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ИТОГО</t>
  </si>
  <si>
    <t>Средства межбюджетных трансфертов</t>
  </si>
  <si>
    <t xml:space="preserve">х </t>
  </si>
  <si>
    <t>х</t>
  </si>
  <si>
    <t>Средства поселений</t>
  </si>
  <si>
    <t>Програмные расходы по муниципальным программам "Социально-экономическое развитие поселения", в т.ч. по подпрограммам: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</si>
  <si>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</si>
  <si>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</si>
  <si>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</si>
  <si>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</si>
  <si>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</si>
  <si>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</si>
  <si>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</si>
  <si>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</si>
  <si>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</si>
  <si>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</si>
  <si>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</si>
  <si>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</si>
  <si>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 xml:space="preserve">Подпрограмма 8   Профилактика терроризма и экстремизма, а также минимизация и (или) ликвидация последствий проявлений терроризма и экстремизма </t>
  </si>
  <si>
    <t>Подпрограмма 7   Комфортная среда</t>
  </si>
  <si>
    <t>ПЛАН 2019 год</t>
  </si>
  <si>
    <t>Подпрограмма 4  ЖКХ и благоустройство территории.</t>
  </si>
  <si>
    <t>ПЛАН на 2019 год (тыс. руб.)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</si>
  <si>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 2019 года</t>
  </si>
  <si>
    <t>ФАКТ за  2019 г. (тыс. руб)</t>
  </si>
  <si>
    <t>Исполнение бюджетных ассигнований на реализацию муниципальной программы МО "Сиверское городское  поселение Гатчинского муниципального района Ленинградской области" за   2019 год</t>
  </si>
  <si>
    <t>ФАКТ  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</si>
</sst>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64" fontId="4" fillId="22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6" fontId="4" fillId="25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24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8" fillId="25" borderId="10" xfId="0" applyNumberFormat="1" applyFont="1" applyFill="1" applyBorder="1" applyAlignment="1">
      <alignment vertical="center" wrapText="1"/>
    </xf>
    <xf numFmtId="166" fontId="4" fillId="25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20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5"/>
  <sheetViews>
    <sheetView tabSelected="1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9" sqref="H9"/>
    </sheetView>
  </sheetViews>
  <sheetFormatPr defaultColWidth="9.140625" defaultRowHeight="12.75" outlineLevelRow="1"/>
  <cols>
    <col min="1" max="1" width="42.57421875" style="16" customWidth="1"/>
    <col min="2" max="2" width="11.8515625" style="16" customWidth="1"/>
    <col min="3" max="3" width="12.28125" style="16" customWidth="1"/>
    <col min="4" max="4" width="12.140625" style="16" customWidth="1"/>
    <col min="5" max="5" width="11.421875" style="16" customWidth="1"/>
    <col min="6" max="6" width="10.57421875" style="16" customWidth="1"/>
    <col min="7" max="7" width="12.57421875" style="16" customWidth="1"/>
    <col min="8" max="8" width="10.57421875" style="16" customWidth="1"/>
    <col min="9" max="9" width="11.57421875" style="16" customWidth="1"/>
    <col min="10" max="10" width="9.7109375" style="16" customWidth="1"/>
    <col min="11" max="11" width="8.00390625" style="16" customWidth="1"/>
    <col min="12" max="12" width="9.140625" style="37" customWidth="1"/>
    <col min="13" max="13" width="11.421875" style="26" bestFit="1" customWidth="1"/>
    <col min="14" max="14" width="13.8515625" style="26" customWidth="1"/>
    <col min="15" max="16384" width="9.140625" style="26" customWidth="1"/>
  </cols>
  <sheetData>
    <row r="1" spans="1:12" ht="28.5" customHeight="1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4.25" customHeight="1">
      <c r="A2" s="53" t="s">
        <v>1</v>
      </c>
      <c r="B2" s="52" t="s">
        <v>36</v>
      </c>
      <c r="C2" s="52"/>
      <c r="D2" s="52"/>
      <c r="E2" s="52"/>
      <c r="F2" s="52"/>
      <c r="G2" s="54" t="s">
        <v>38</v>
      </c>
      <c r="H2" s="55"/>
      <c r="I2" s="55"/>
      <c r="J2" s="55"/>
      <c r="K2" s="55"/>
      <c r="L2" s="57" t="s">
        <v>22</v>
      </c>
    </row>
    <row r="3" spans="1:12" ht="14.25" customHeight="1">
      <c r="A3" s="53"/>
      <c r="B3" s="56" t="s">
        <v>14</v>
      </c>
      <c r="C3" s="45" t="s">
        <v>8</v>
      </c>
      <c r="D3" s="46"/>
      <c r="E3" s="46"/>
      <c r="F3" s="47"/>
      <c r="G3" s="56" t="s">
        <v>14</v>
      </c>
      <c r="H3" s="48" t="s">
        <v>8</v>
      </c>
      <c r="I3" s="49"/>
      <c r="J3" s="49"/>
      <c r="K3" s="50"/>
      <c r="L3" s="57"/>
    </row>
    <row r="4" spans="1:12" ht="45" customHeight="1">
      <c r="A4" s="53"/>
      <c r="B4" s="56"/>
      <c r="C4" s="3" t="s">
        <v>25</v>
      </c>
      <c r="D4" s="3" t="s">
        <v>7</v>
      </c>
      <c r="E4" s="3" t="s">
        <v>20</v>
      </c>
      <c r="F4" s="3" t="s">
        <v>28</v>
      </c>
      <c r="G4" s="56"/>
      <c r="H4" s="3" t="s">
        <v>25</v>
      </c>
      <c r="I4" s="3" t="s">
        <v>7</v>
      </c>
      <c r="J4" s="3" t="s">
        <v>20</v>
      </c>
      <c r="K4" s="3" t="s">
        <v>28</v>
      </c>
      <c r="L4" s="57"/>
    </row>
    <row r="5" spans="1:12" ht="41.25" customHeight="1">
      <c r="A5" s="7" t="s">
        <v>23</v>
      </c>
      <c r="B5" s="34">
        <f aca="true" t="shared" si="0" ref="B5:G5">B6+B7+B8+B9+B10+B11+B12+B13</f>
        <v>254246.30000000002</v>
      </c>
      <c r="C5" s="34">
        <f t="shared" si="0"/>
        <v>135225.8</v>
      </c>
      <c r="D5" s="34">
        <f t="shared" si="0"/>
        <v>14505.3</v>
      </c>
      <c r="E5" s="34">
        <f t="shared" si="0"/>
        <v>104515.19999999998</v>
      </c>
      <c r="F5" s="34">
        <f t="shared" si="0"/>
        <v>0</v>
      </c>
      <c r="G5" s="34">
        <f t="shared" si="0"/>
        <v>202167.69999999998</v>
      </c>
      <c r="H5" s="34">
        <f>H6+H7+H8+H9+H10+H11+H12</f>
        <v>117709.5</v>
      </c>
      <c r="I5" s="34">
        <f>I6+I7+I8+I9+I10+I11+I12</f>
        <v>14505.3</v>
      </c>
      <c r="J5" s="34">
        <f>J6+J7+J8+J9+J10+J11+J12</f>
        <v>69932.9</v>
      </c>
      <c r="K5" s="34">
        <f>K6+K7+K8+K9+K10+K11+K12</f>
        <v>0</v>
      </c>
      <c r="L5" s="35">
        <f aca="true" t="shared" si="1" ref="L5:L12">G5/B5*100</f>
        <v>79.51647673928784</v>
      </c>
    </row>
    <row r="6" spans="1:12" ht="48" customHeight="1">
      <c r="A6" s="8" t="s">
        <v>24</v>
      </c>
      <c r="B6" s="9">
        <f>C6+D6+E6</f>
        <v>2461.6</v>
      </c>
      <c r="C6" s="9">
        <v>2461.6</v>
      </c>
      <c r="D6" s="9">
        <v>0</v>
      </c>
      <c r="E6" s="9">
        <v>0</v>
      </c>
      <c r="F6" s="9"/>
      <c r="G6" s="9">
        <f aca="true" t="shared" si="2" ref="G6:G13">I6+J6+K6+H6</f>
        <v>542.8</v>
      </c>
      <c r="H6" s="24">
        <v>542.8</v>
      </c>
      <c r="I6" s="9"/>
      <c r="J6" s="9"/>
      <c r="K6" s="9">
        <v>0</v>
      </c>
      <c r="L6" s="36">
        <f t="shared" si="1"/>
        <v>22.050698732531686</v>
      </c>
    </row>
    <row r="7" spans="1:14" ht="24.75" customHeight="1">
      <c r="A7" s="8" t="s">
        <v>26</v>
      </c>
      <c r="B7" s="9">
        <f>C7+D7+E7</f>
        <v>814.4</v>
      </c>
      <c r="C7" s="39">
        <v>814.4</v>
      </c>
      <c r="D7" s="39"/>
      <c r="E7" s="39"/>
      <c r="F7" s="39"/>
      <c r="G7" s="9">
        <f t="shared" si="2"/>
        <v>814.4</v>
      </c>
      <c r="H7" s="39">
        <v>814.4</v>
      </c>
      <c r="I7" s="39"/>
      <c r="J7" s="39"/>
      <c r="K7" s="39"/>
      <c r="L7" s="40">
        <f t="shared" si="1"/>
        <v>100</v>
      </c>
      <c r="M7" s="31"/>
      <c r="N7" s="31"/>
    </row>
    <row r="8" spans="1:14" ht="36" customHeight="1">
      <c r="A8" s="8" t="s">
        <v>27</v>
      </c>
      <c r="B8" s="9">
        <f>C8+D8+E8+F8</f>
        <v>39116.9</v>
      </c>
      <c r="C8" s="39">
        <v>28831</v>
      </c>
      <c r="D8" s="39">
        <v>2710.5</v>
      </c>
      <c r="E8" s="39">
        <v>7575.4</v>
      </c>
      <c r="F8" s="39"/>
      <c r="G8" s="9">
        <f t="shared" si="2"/>
        <v>31614.4</v>
      </c>
      <c r="H8" s="44">
        <v>21956</v>
      </c>
      <c r="I8" s="39">
        <v>2710.5</v>
      </c>
      <c r="J8" s="39">
        <v>6947.9</v>
      </c>
      <c r="K8" s="39"/>
      <c r="L8" s="40">
        <f t="shared" si="1"/>
        <v>80.82031040292048</v>
      </c>
      <c r="M8" s="31"/>
      <c r="N8" s="31"/>
    </row>
    <row r="9" spans="1:14" ht="27.75" customHeight="1">
      <c r="A9" s="8" t="s">
        <v>35</v>
      </c>
      <c r="B9" s="9">
        <f>C9+D9+E9+F9</f>
        <v>145717.1</v>
      </c>
      <c r="C9" s="39">
        <v>60983.6</v>
      </c>
      <c r="D9" s="39">
        <v>300</v>
      </c>
      <c r="E9" s="44">
        <v>84433.5</v>
      </c>
      <c r="F9" s="39">
        <v>0</v>
      </c>
      <c r="G9" s="9">
        <f t="shared" si="2"/>
        <v>103127.79999999999</v>
      </c>
      <c r="H9" s="44">
        <v>52349.1</v>
      </c>
      <c r="I9" s="39">
        <v>300</v>
      </c>
      <c r="J9" s="39">
        <v>50478.7</v>
      </c>
      <c r="K9" s="39"/>
      <c r="L9" s="40">
        <f t="shared" si="1"/>
        <v>70.77261350932731</v>
      </c>
      <c r="M9" s="31"/>
      <c r="N9" s="31"/>
    </row>
    <row r="10" spans="1:14" s="32" customFormat="1" ht="30.75" customHeight="1">
      <c r="A10" s="8" t="s">
        <v>30</v>
      </c>
      <c r="B10" s="9">
        <f>C10+D10+E10+F10</f>
        <v>36111.1</v>
      </c>
      <c r="C10" s="39">
        <v>27276.2</v>
      </c>
      <c r="D10" s="39">
        <v>50</v>
      </c>
      <c r="E10" s="39">
        <v>8784.9</v>
      </c>
      <c r="F10" s="39"/>
      <c r="G10" s="9">
        <f>H10+I10+J10+K10</f>
        <v>36075</v>
      </c>
      <c r="H10" s="39">
        <v>27240.1</v>
      </c>
      <c r="I10" s="39">
        <v>50</v>
      </c>
      <c r="J10" s="39">
        <v>8784.9</v>
      </c>
      <c r="K10" s="39"/>
      <c r="L10" s="40">
        <f t="shared" si="1"/>
        <v>99.900030738471</v>
      </c>
      <c r="M10" s="31"/>
      <c r="N10" s="31"/>
    </row>
    <row r="11" spans="1:14" ht="48" customHeight="1" outlineLevel="1">
      <c r="A11" s="8" t="s">
        <v>31</v>
      </c>
      <c r="B11" s="9">
        <f>C11+D11+E11+F11</f>
        <v>17867.2</v>
      </c>
      <c r="C11" s="39">
        <v>13901</v>
      </c>
      <c r="D11" s="39">
        <v>244.8</v>
      </c>
      <c r="E11" s="39">
        <v>3721.4</v>
      </c>
      <c r="F11" s="39"/>
      <c r="G11" s="9">
        <f>H11+I11+J11+K11</f>
        <v>17835.3</v>
      </c>
      <c r="H11" s="39">
        <v>13869.1</v>
      </c>
      <c r="I11" s="39">
        <v>244.8</v>
      </c>
      <c r="J11" s="39">
        <v>3721.4</v>
      </c>
      <c r="K11" s="39"/>
      <c r="L11" s="40">
        <f t="shared" si="1"/>
        <v>99.8214605534163</v>
      </c>
      <c r="M11" s="31"/>
      <c r="N11" s="31"/>
    </row>
    <row r="12" spans="1:13" ht="57" customHeight="1" outlineLevel="1">
      <c r="A12" s="8" t="s">
        <v>33</v>
      </c>
      <c r="B12" s="9">
        <f>C12+D12+E12+F12</f>
        <v>12138</v>
      </c>
      <c r="C12" s="9">
        <v>938</v>
      </c>
      <c r="D12" s="9">
        <v>11200</v>
      </c>
      <c r="E12" s="9"/>
      <c r="F12" s="9"/>
      <c r="G12" s="9">
        <f t="shared" si="2"/>
        <v>12138</v>
      </c>
      <c r="H12" s="9">
        <v>938</v>
      </c>
      <c r="I12" s="9">
        <v>11200</v>
      </c>
      <c r="J12" s="9"/>
      <c r="K12" s="9"/>
      <c r="L12" s="36">
        <f t="shared" si="1"/>
        <v>100</v>
      </c>
      <c r="M12" s="33"/>
    </row>
    <row r="13" spans="1:13" ht="57" customHeight="1" outlineLevel="1">
      <c r="A13" s="8" t="s">
        <v>32</v>
      </c>
      <c r="B13" s="9">
        <f>C13</f>
        <v>20</v>
      </c>
      <c r="C13" s="9">
        <v>20</v>
      </c>
      <c r="D13" s="9"/>
      <c r="E13" s="9"/>
      <c r="F13" s="9"/>
      <c r="G13" s="9">
        <f t="shared" si="2"/>
        <v>20</v>
      </c>
      <c r="H13" s="9">
        <v>20</v>
      </c>
      <c r="I13" s="9"/>
      <c r="J13" s="9"/>
      <c r="K13" s="9"/>
      <c r="L13" s="36"/>
      <c r="M13" s="33"/>
    </row>
    <row r="14" spans="1:11" ht="15" customHeight="1" outlineLevel="1">
      <c r="A14" s="38" t="s">
        <v>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3.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47.25" customHeight="1" outlineLevel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85.5" customHeight="1" outlineLevel="1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54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33" customHeight="1" outlineLevel="1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63.75" customHeight="1" outlineLevel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31.5" customHeight="1" outlineLevel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1.75" customHeight="1" outlineLevel="1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13.5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3.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3.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3.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3.5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3.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3.5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3.5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3.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3.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3.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3.5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3.5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3.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3.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3.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3.5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3.5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3.5">
      <c r="B45" s="20"/>
      <c r="C45" s="20"/>
      <c r="D45" s="20"/>
      <c r="E45" s="20"/>
      <c r="F45" s="20"/>
      <c r="G45" s="20"/>
      <c r="H45" s="20"/>
      <c r="I45" s="20"/>
      <c r="J45" s="20"/>
      <c r="K45" s="20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9" sqref="F9"/>
    </sheetView>
  </sheetViews>
  <sheetFormatPr defaultColWidth="9.140625" defaultRowHeight="12.75" outlineLevelRow="1"/>
  <cols>
    <col min="1" max="1" width="48.00390625" style="16" customWidth="1"/>
    <col min="2" max="9" width="14.7109375" style="16" customWidth="1"/>
    <col min="10" max="10" width="12.421875" style="23" customWidth="1"/>
    <col min="11" max="16384" width="9.140625" style="16" customWidth="1"/>
  </cols>
  <sheetData>
    <row r="1" spans="1:10" ht="28.5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6.5" customHeight="1">
      <c r="A2" s="53"/>
      <c r="B2" s="53" t="s">
        <v>34</v>
      </c>
      <c r="C2" s="53"/>
      <c r="D2" s="53"/>
      <c r="E2" s="53"/>
      <c r="F2" s="53" t="s">
        <v>40</v>
      </c>
      <c r="G2" s="53"/>
      <c r="H2" s="53"/>
      <c r="I2" s="53"/>
      <c r="J2" s="60" t="s">
        <v>0</v>
      </c>
    </row>
    <row r="3" spans="1:10" ht="16.5" customHeight="1">
      <c r="A3" s="53"/>
      <c r="B3" s="58" t="s">
        <v>14</v>
      </c>
      <c r="C3" s="53" t="s">
        <v>8</v>
      </c>
      <c r="D3" s="53"/>
      <c r="E3" s="58" t="s">
        <v>9</v>
      </c>
      <c r="F3" s="58" t="s">
        <v>14</v>
      </c>
      <c r="G3" s="53" t="s">
        <v>8</v>
      </c>
      <c r="H3" s="53"/>
      <c r="I3" s="58" t="s">
        <v>9</v>
      </c>
      <c r="J3" s="60"/>
    </row>
    <row r="4" spans="1:10" ht="35.25" customHeight="1">
      <c r="A4" s="53"/>
      <c r="B4" s="58"/>
      <c r="C4" s="3" t="s">
        <v>18</v>
      </c>
      <c r="D4" s="3" t="s">
        <v>15</v>
      </c>
      <c r="E4" s="58"/>
      <c r="F4" s="58"/>
      <c r="G4" s="3" t="s">
        <v>18</v>
      </c>
      <c r="H4" s="3" t="s">
        <v>15</v>
      </c>
      <c r="I4" s="58"/>
      <c r="J4" s="60"/>
    </row>
    <row r="5" spans="1:10" s="17" customFormat="1" ht="19.5" customHeight="1">
      <c r="A5" s="5" t="s">
        <v>2</v>
      </c>
      <c r="B5" s="6">
        <f>B6+B7+B8</f>
        <v>277132.8</v>
      </c>
      <c r="C5" s="28">
        <f>SUM(C6:C8)</f>
        <v>277132.8</v>
      </c>
      <c r="D5" s="28" t="s">
        <v>16</v>
      </c>
      <c r="E5" s="6">
        <v>100</v>
      </c>
      <c r="F5" s="6">
        <f>F6+F7+F8</f>
        <v>236675.09999999998</v>
      </c>
      <c r="G5" s="28" t="s">
        <v>16</v>
      </c>
      <c r="H5" s="28" t="s">
        <v>16</v>
      </c>
      <c r="I5" s="6">
        <v>100</v>
      </c>
      <c r="J5" s="15">
        <f aca="true" t="shared" si="0" ref="J5:J20">F5/B5*100</f>
        <v>85.4013310586116</v>
      </c>
    </row>
    <row r="6" spans="1:10" ht="19.5" customHeight="1">
      <c r="A6" s="25" t="s">
        <v>3</v>
      </c>
      <c r="B6" s="1">
        <f>C6</f>
        <v>78797.3</v>
      </c>
      <c r="C6" s="29">
        <v>78797.3</v>
      </c>
      <c r="D6" s="13" t="s">
        <v>17</v>
      </c>
      <c r="E6" s="1">
        <f>B6/B$5*100</f>
        <v>28.43304726109649</v>
      </c>
      <c r="F6" s="29">
        <v>80701.8</v>
      </c>
      <c r="G6" s="13" t="s">
        <v>17</v>
      </c>
      <c r="H6" s="13" t="s">
        <v>17</v>
      </c>
      <c r="I6" s="1">
        <f>F6/F$5*100</f>
        <v>34.098137066383416</v>
      </c>
      <c r="J6" s="2">
        <f t="shared" si="0"/>
        <v>102.41696098724195</v>
      </c>
    </row>
    <row r="7" spans="1:10" ht="19.5" customHeight="1">
      <c r="A7" s="25" t="s">
        <v>4</v>
      </c>
      <c r="B7" s="1">
        <f>C7</f>
        <v>29945.6</v>
      </c>
      <c r="C7" s="29">
        <v>29945.6</v>
      </c>
      <c r="D7" s="13" t="s">
        <v>17</v>
      </c>
      <c r="E7" s="1">
        <f>B7/B$5*100</f>
        <v>10.805505519375549</v>
      </c>
      <c r="F7" s="29">
        <v>19371.5</v>
      </c>
      <c r="G7" s="13" t="s">
        <v>17</v>
      </c>
      <c r="H7" s="13" t="s">
        <v>17</v>
      </c>
      <c r="I7" s="1">
        <f>F7/F$5*100</f>
        <v>8.18484918776838</v>
      </c>
      <c r="J7" s="2">
        <f t="shared" si="0"/>
        <v>64.68896933105364</v>
      </c>
    </row>
    <row r="8" spans="1:10" ht="19.5" customHeight="1">
      <c r="A8" s="25" t="s">
        <v>5</v>
      </c>
      <c r="B8" s="1">
        <f>C8</f>
        <v>168389.9</v>
      </c>
      <c r="C8" s="30">
        <v>168389.9</v>
      </c>
      <c r="D8" s="14" t="s">
        <v>17</v>
      </c>
      <c r="E8" s="1">
        <f>B8/B$5*100</f>
        <v>60.761447219527966</v>
      </c>
      <c r="F8" s="30">
        <v>136601.8</v>
      </c>
      <c r="G8" s="14" t="s">
        <v>17</v>
      </c>
      <c r="H8" s="14" t="s">
        <v>17</v>
      </c>
      <c r="I8" s="1">
        <f>F8/F$5*100</f>
        <v>57.71701374584821</v>
      </c>
      <c r="J8" s="2">
        <f t="shared" si="0"/>
        <v>81.12232384483868</v>
      </c>
    </row>
    <row r="9" spans="1:10" s="17" customFormat="1" ht="18" customHeight="1">
      <c r="A9" s="5" t="s">
        <v>6</v>
      </c>
      <c r="B9" s="6">
        <f>B10+B14</f>
        <v>294531.5</v>
      </c>
      <c r="C9" s="6">
        <f>C10+C14</f>
        <v>181309.59999999998</v>
      </c>
      <c r="D9" s="6">
        <f>D10+D14</f>
        <v>113221.9</v>
      </c>
      <c r="E9" s="6">
        <v>100</v>
      </c>
      <c r="F9" s="6">
        <f>F10+F14</f>
        <v>134066.8</v>
      </c>
      <c r="G9" s="6">
        <f>G10+G14</f>
        <v>116648.6</v>
      </c>
      <c r="H9" s="6">
        <f>H10+H14</f>
        <v>17418.2</v>
      </c>
      <c r="I9" s="6">
        <v>100</v>
      </c>
      <c r="J9" s="15">
        <f t="shared" si="0"/>
        <v>45.518662689729275</v>
      </c>
    </row>
    <row r="10" spans="1:11" s="12" customFormat="1" ht="13.5">
      <c r="A10" s="7" t="s">
        <v>10</v>
      </c>
      <c r="B10" s="10">
        <f>SUM(B11:B13)</f>
        <v>38786.5</v>
      </c>
      <c r="C10" s="10">
        <f>SUM(C11:C13)</f>
        <v>37029.2</v>
      </c>
      <c r="D10" s="10">
        <f>SUM(D11:D13)</f>
        <v>1757.3</v>
      </c>
      <c r="E10" s="10">
        <f aca="true" t="shared" si="1" ref="E10:E21">B10/B$9*100</f>
        <v>13.168880068855113</v>
      </c>
      <c r="F10" s="10">
        <f>SUM(F11:F13)</f>
        <v>36970.5</v>
      </c>
      <c r="G10" s="10">
        <f>SUM(G11:G13)</f>
        <v>35220.200000000004</v>
      </c>
      <c r="H10" s="10">
        <f>SUM(H11:H13)</f>
        <v>1750.3</v>
      </c>
      <c r="I10" s="10">
        <f aca="true" t="shared" si="2" ref="I10:I21">F10/F$9*100</f>
        <v>27.57617844238842</v>
      </c>
      <c r="J10" s="21">
        <f t="shared" si="0"/>
        <v>95.31795856805847</v>
      </c>
      <c r="K10" s="11"/>
    </row>
    <row r="11" spans="1:11" ht="13.5" outlineLevel="1">
      <c r="A11" s="4" t="s">
        <v>11</v>
      </c>
      <c r="B11" s="18">
        <f>C11+D11</f>
        <v>24847.2</v>
      </c>
      <c r="C11" s="18">
        <v>24209.9</v>
      </c>
      <c r="D11" s="18">
        <v>637.3</v>
      </c>
      <c r="E11" s="18">
        <f t="shared" si="1"/>
        <v>8.436177454703488</v>
      </c>
      <c r="F11" s="18">
        <f>SUM(G11:H11)</f>
        <v>24630.2</v>
      </c>
      <c r="G11" s="18">
        <v>23992.9</v>
      </c>
      <c r="H11" s="18">
        <v>637.3</v>
      </c>
      <c r="I11" s="18">
        <f t="shared" si="2"/>
        <v>18.371587894989663</v>
      </c>
      <c r="J11" s="22">
        <f t="shared" si="0"/>
        <v>99.12666215911652</v>
      </c>
      <c r="K11" s="19"/>
    </row>
    <row r="12" spans="1:11" ht="13.5" outlineLevel="1">
      <c r="A12" s="4" t="s">
        <v>12</v>
      </c>
      <c r="B12" s="18">
        <f>C12+D12</f>
        <v>4948.3</v>
      </c>
      <c r="C12" s="18">
        <v>4948.3</v>
      </c>
      <c r="E12" s="18">
        <f>C12/B$9*100</f>
        <v>1.680057990401706</v>
      </c>
      <c r="F12" s="18">
        <f>SUM(G12:H12)</f>
        <v>3717.4</v>
      </c>
      <c r="G12" s="18">
        <v>3717.4</v>
      </c>
      <c r="H12" s="18"/>
      <c r="I12" s="18">
        <f t="shared" si="2"/>
        <v>2.772796844558086</v>
      </c>
      <c r="J12" s="22">
        <f>F12/C12*100</f>
        <v>75.12479033203321</v>
      </c>
      <c r="K12" s="19"/>
    </row>
    <row r="13" spans="1:11" ht="13.5" outlineLevel="1">
      <c r="A13" s="4" t="s">
        <v>13</v>
      </c>
      <c r="B13" s="18">
        <f>C13+D13</f>
        <v>8991</v>
      </c>
      <c r="C13" s="18">
        <v>7871</v>
      </c>
      <c r="D13" s="18">
        <v>1120</v>
      </c>
      <c r="E13" s="18">
        <f t="shared" si="1"/>
        <v>3.0526446237499214</v>
      </c>
      <c r="F13" s="18">
        <f>SUM(G13:H13)</f>
        <v>8622.9</v>
      </c>
      <c r="G13" s="18">
        <v>7509.9</v>
      </c>
      <c r="H13" s="18">
        <v>1113</v>
      </c>
      <c r="I13" s="18">
        <f t="shared" si="2"/>
        <v>6.431793702840674</v>
      </c>
      <c r="J13" s="22">
        <f t="shared" si="0"/>
        <v>95.9059059059059</v>
      </c>
      <c r="K13" s="19"/>
    </row>
    <row r="14" spans="1:11" s="12" customFormat="1" ht="51.75" customHeight="1">
      <c r="A14" s="7" t="s">
        <v>19</v>
      </c>
      <c r="B14" s="10">
        <f>SUM(B15:B22)</f>
        <v>255745</v>
      </c>
      <c r="C14" s="10">
        <f>SUM(C15:C22)</f>
        <v>144280.4</v>
      </c>
      <c r="D14" s="10">
        <f>SUM(D15:D22)</f>
        <v>111464.59999999999</v>
      </c>
      <c r="E14" s="10">
        <f t="shared" si="1"/>
        <v>86.83111993114488</v>
      </c>
      <c r="F14" s="10">
        <f>SUM(F15:F22)</f>
        <v>97096.3</v>
      </c>
      <c r="G14" s="10">
        <f>SUM(G15:G20)</f>
        <v>81428.4</v>
      </c>
      <c r="H14" s="10">
        <f>SUM(H15:H20)</f>
        <v>15667.900000000001</v>
      </c>
      <c r="I14" s="10">
        <f t="shared" si="2"/>
        <v>72.42382155761159</v>
      </c>
      <c r="J14" s="21">
        <f t="shared" si="0"/>
        <v>37.96605994252087</v>
      </c>
      <c r="K14" s="11"/>
    </row>
    <row r="15" spans="1:10" s="26" customFormat="1" ht="30.75" customHeight="1">
      <c r="A15" s="8" t="s">
        <v>24</v>
      </c>
      <c r="B15" s="24">
        <f>D15+C15</f>
        <v>4716.7</v>
      </c>
      <c r="C15" s="43">
        <v>4020</v>
      </c>
      <c r="D15" s="24">
        <v>696.7</v>
      </c>
      <c r="E15" s="24">
        <f t="shared" si="1"/>
        <v>1.601424635395535</v>
      </c>
      <c r="F15" s="24">
        <f aca="true" t="shared" si="3" ref="F15:F22">SUM(G15:H15)</f>
        <v>330.8</v>
      </c>
      <c r="G15" s="24">
        <v>330.8</v>
      </c>
      <c r="H15" s="24"/>
      <c r="I15" s="24">
        <f t="shared" si="2"/>
        <v>0.2467426685801407</v>
      </c>
      <c r="J15" s="27">
        <f t="shared" si="0"/>
        <v>7.013377997328642</v>
      </c>
    </row>
    <row r="16" spans="1:10" s="26" customFormat="1" ht="23.25" customHeight="1">
      <c r="A16" s="8" t="s">
        <v>26</v>
      </c>
      <c r="B16" s="24">
        <f aca="true" t="shared" si="4" ref="B16:B21">D16+C16</f>
        <v>900</v>
      </c>
      <c r="C16" s="39">
        <v>900</v>
      </c>
      <c r="D16" s="24"/>
      <c r="E16" s="24">
        <f t="shared" si="1"/>
        <v>0.30557003240739955</v>
      </c>
      <c r="F16" s="24">
        <f>G16+H16</f>
        <v>745.1</v>
      </c>
      <c r="G16" s="24">
        <v>745.1</v>
      </c>
      <c r="H16" s="24"/>
      <c r="I16" s="24">
        <f t="shared" si="2"/>
        <v>0.555767721762584</v>
      </c>
      <c r="J16" s="27">
        <f t="shared" si="0"/>
        <v>82.78888888888889</v>
      </c>
    </row>
    <row r="17" spans="1:10" s="26" customFormat="1" ht="30" customHeight="1">
      <c r="A17" s="8" t="s">
        <v>27</v>
      </c>
      <c r="B17" s="24">
        <f t="shared" si="4"/>
        <v>43792.700000000004</v>
      </c>
      <c r="C17" s="39">
        <v>33506.8</v>
      </c>
      <c r="D17" s="24">
        <v>10285.9</v>
      </c>
      <c r="E17" s="24">
        <f t="shared" si="1"/>
        <v>14.868596398008362</v>
      </c>
      <c r="F17" s="24">
        <f t="shared" si="3"/>
        <v>22534.9</v>
      </c>
      <c r="G17" s="24">
        <v>16189.3</v>
      </c>
      <c r="H17" s="24">
        <v>6345.6</v>
      </c>
      <c r="I17" s="24">
        <f t="shared" si="2"/>
        <v>16.808710284723738</v>
      </c>
      <c r="J17" s="27">
        <f t="shared" si="0"/>
        <v>51.458119732284146</v>
      </c>
    </row>
    <row r="18" spans="1:10" s="26" customFormat="1" ht="22.5" customHeight="1">
      <c r="A18" s="8" t="s">
        <v>29</v>
      </c>
      <c r="B18" s="24">
        <f>D18+C18</f>
        <v>137508.7</v>
      </c>
      <c r="C18" s="39">
        <v>60705.3</v>
      </c>
      <c r="D18" s="24">
        <v>76803.4</v>
      </c>
      <c r="E18" s="24">
        <f t="shared" si="1"/>
        <v>46.687264350332654</v>
      </c>
      <c r="F18" s="24">
        <f t="shared" si="3"/>
        <v>35450.899999999994</v>
      </c>
      <c r="G18" s="24">
        <v>34019.7</v>
      </c>
      <c r="H18" s="24">
        <v>1431.2</v>
      </c>
      <c r="I18" s="24">
        <f>G18/F$9*100</f>
        <v>25.375186101256986</v>
      </c>
      <c r="J18" s="27">
        <f>G18/B18*100</f>
        <v>24.7400346305361</v>
      </c>
    </row>
    <row r="19" spans="1:10" s="26" customFormat="1" ht="29.25" customHeight="1">
      <c r="A19" s="8" t="s">
        <v>30</v>
      </c>
      <c r="B19" s="24">
        <f t="shared" si="4"/>
        <v>35635.4</v>
      </c>
      <c r="C19" s="39">
        <v>27276.2</v>
      </c>
      <c r="D19" s="24">
        <v>8359.2</v>
      </c>
      <c r="E19" s="24">
        <f t="shared" si="1"/>
        <v>12.099011480945162</v>
      </c>
      <c r="F19" s="24">
        <f t="shared" si="3"/>
        <v>24270.800000000003</v>
      </c>
      <c r="G19" s="24">
        <v>19416.9</v>
      </c>
      <c r="H19" s="24">
        <v>4853.9</v>
      </c>
      <c r="I19" s="24">
        <f t="shared" si="2"/>
        <v>18.10351257731221</v>
      </c>
      <c r="J19" s="27">
        <f t="shared" si="0"/>
        <v>68.10867844895806</v>
      </c>
    </row>
    <row r="20" spans="1:10" s="26" customFormat="1" ht="27" customHeight="1">
      <c r="A20" s="8" t="s">
        <v>31</v>
      </c>
      <c r="B20" s="24">
        <f t="shared" si="4"/>
        <v>18171.5</v>
      </c>
      <c r="C20" s="39">
        <v>14052.1</v>
      </c>
      <c r="D20" s="24">
        <v>4119.4</v>
      </c>
      <c r="E20" s="24">
        <f t="shared" si="1"/>
        <v>6.169628715434512</v>
      </c>
      <c r="F20" s="24">
        <f t="shared" si="3"/>
        <v>13763.8</v>
      </c>
      <c r="G20" s="24">
        <v>10726.6</v>
      </c>
      <c r="H20" s="24">
        <v>3037.2</v>
      </c>
      <c r="I20" s="24">
        <f t="shared" si="2"/>
        <v>10.266374672924245</v>
      </c>
      <c r="J20" s="27">
        <f t="shared" si="0"/>
        <v>75.74388465454145</v>
      </c>
    </row>
    <row r="21" spans="1:10" ht="13.5">
      <c r="A21" s="8" t="s">
        <v>33</v>
      </c>
      <c r="B21" s="24">
        <f t="shared" si="4"/>
        <v>15000</v>
      </c>
      <c r="C21" s="43">
        <v>3800</v>
      </c>
      <c r="D21" s="41">
        <v>11200</v>
      </c>
      <c r="E21" s="24">
        <f t="shared" si="1"/>
        <v>5.092833873456659</v>
      </c>
      <c r="F21" s="24">
        <f t="shared" si="3"/>
        <v>0</v>
      </c>
      <c r="G21" s="41"/>
      <c r="H21" s="41"/>
      <c r="I21" s="24">
        <f t="shared" si="2"/>
        <v>0</v>
      </c>
      <c r="J21" s="42"/>
    </row>
    <row r="22" spans="1:10" ht="54.75">
      <c r="A22" s="8" t="s">
        <v>32</v>
      </c>
      <c r="B22" s="24">
        <v>20</v>
      </c>
      <c r="C22" s="41">
        <v>20</v>
      </c>
      <c r="D22" s="41"/>
      <c r="E22" s="41"/>
      <c r="F22" s="24">
        <f t="shared" si="3"/>
        <v>0</v>
      </c>
      <c r="G22" s="41"/>
      <c r="H22" s="41"/>
      <c r="I22" s="41"/>
      <c r="J22" s="42"/>
    </row>
    <row r="23" spans="2:9" ht="13.5">
      <c r="B23" s="20"/>
      <c r="C23" s="20"/>
      <c r="D23" s="20"/>
      <c r="E23" s="20"/>
      <c r="F23" s="20"/>
      <c r="G23" s="20"/>
      <c r="H23" s="20"/>
      <c r="I23" s="20"/>
    </row>
    <row r="24" spans="2:9" ht="13.5">
      <c r="B24" s="20"/>
      <c r="C24" s="20"/>
      <c r="D24" s="20"/>
      <c r="E24" s="20"/>
      <c r="F24" s="20"/>
      <c r="G24" s="20"/>
      <c r="H24" s="20"/>
      <c r="I24" s="20"/>
    </row>
    <row r="25" spans="2:9" ht="13.5">
      <c r="B25" s="20"/>
      <c r="C25" s="20"/>
      <c r="D25" s="20"/>
      <c r="E25" s="20"/>
      <c r="F25" s="20"/>
      <c r="G25" s="20"/>
      <c r="H25" s="20"/>
      <c r="I25" s="20"/>
    </row>
    <row r="26" spans="2:9" ht="13.5">
      <c r="B26" s="20"/>
      <c r="C26" s="20"/>
      <c r="D26" s="20"/>
      <c r="E26" s="20"/>
      <c r="F26" s="20"/>
      <c r="G26" s="20"/>
      <c r="H26" s="20"/>
      <c r="I26" s="20"/>
    </row>
    <row r="27" spans="2:9" ht="13.5">
      <c r="B27" s="20"/>
      <c r="C27" s="20"/>
      <c r="D27" s="20"/>
      <c r="E27" s="20"/>
      <c r="F27" s="20"/>
      <c r="G27" s="20"/>
      <c r="H27" s="20"/>
      <c r="I27" s="20"/>
    </row>
    <row r="28" spans="2:9" ht="13.5">
      <c r="B28" s="20"/>
      <c r="C28" s="20"/>
      <c r="D28" s="20"/>
      <c r="E28" s="20"/>
      <c r="F28" s="20"/>
      <c r="G28" s="20"/>
      <c r="H28" s="20"/>
      <c r="I28" s="20"/>
    </row>
    <row r="29" spans="2:9" ht="13.5">
      <c r="B29" s="20"/>
      <c r="C29" s="20"/>
      <c r="D29" s="20"/>
      <c r="E29" s="20"/>
      <c r="F29" s="20"/>
      <c r="G29" s="20"/>
      <c r="H29" s="20"/>
      <c r="I29" s="20"/>
    </row>
    <row r="30" spans="2:9" ht="13.5">
      <c r="B30" s="20"/>
      <c r="C30" s="20"/>
      <c r="D30" s="20"/>
      <c r="E30" s="20"/>
      <c r="F30" s="20"/>
      <c r="G30" s="20"/>
      <c r="H30" s="20"/>
      <c r="I30" s="20"/>
    </row>
    <row r="31" spans="2:9" ht="13.5">
      <c r="B31" s="20"/>
      <c r="C31" s="20"/>
      <c r="D31" s="20"/>
      <c r="E31" s="20"/>
      <c r="F31" s="20"/>
      <c r="G31" s="20"/>
      <c r="H31" s="20"/>
      <c r="I31" s="20"/>
    </row>
    <row r="32" spans="2:9" ht="13.5">
      <c r="B32" s="20"/>
      <c r="C32" s="20"/>
      <c r="D32" s="20"/>
      <c r="E32" s="20"/>
      <c r="F32" s="20"/>
      <c r="G32" s="20"/>
      <c r="H32" s="20"/>
      <c r="I32" s="20"/>
    </row>
    <row r="33" spans="2:9" ht="13.5">
      <c r="B33" s="20"/>
      <c r="C33" s="20"/>
      <c r="D33" s="20"/>
      <c r="E33" s="20"/>
      <c r="F33" s="20"/>
      <c r="G33" s="20"/>
      <c r="H33" s="20"/>
      <c r="I33" s="20"/>
    </row>
    <row r="34" spans="2:9" ht="13.5">
      <c r="B34" s="20"/>
      <c r="C34" s="20"/>
      <c r="D34" s="20"/>
      <c r="E34" s="20"/>
      <c r="F34" s="20"/>
      <c r="G34" s="20"/>
      <c r="H34" s="20"/>
      <c r="I34" s="20"/>
    </row>
    <row r="35" spans="2:9" ht="13.5">
      <c r="B35" s="20"/>
      <c r="C35" s="20"/>
      <c r="D35" s="20"/>
      <c r="E35" s="20"/>
      <c r="F35" s="20"/>
      <c r="G35" s="20"/>
      <c r="H35" s="20"/>
      <c r="I35" s="20"/>
    </row>
    <row r="36" spans="2:9" ht="13.5">
      <c r="B36" s="20"/>
      <c r="C36" s="20"/>
      <c r="D36" s="20"/>
      <c r="E36" s="20"/>
      <c r="F36" s="20"/>
      <c r="G36" s="20"/>
      <c r="H36" s="20"/>
      <c r="I36" s="20"/>
    </row>
    <row r="37" spans="2:9" ht="13.5">
      <c r="B37" s="20"/>
      <c r="C37" s="20"/>
      <c r="D37" s="20"/>
      <c r="E37" s="20"/>
      <c r="F37" s="20"/>
      <c r="G37" s="20"/>
      <c r="H37" s="20"/>
      <c r="I37" s="20"/>
    </row>
    <row r="38" spans="2:9" ht="13.5">
      <c r="B38" s="20"/>
      <c r="C38" s="20"/>
      <c r="D38" s="20"/>
      <c r="E38" s="20"/>
      <c r="F38" s="20"/>
      <c r="G38" s="20"/>
      <c r="H38" s="20"/>
      <c r="I38" s="20"/>
    </row>
    <row r="39" spans="2:9" ht="13.5">
      <c r="B39" s="20"/>
      <c r="C39" s="20"/>
      <c r="D39" s="20"/>
      <c r="E39" s="20"/>
      <c r="F39" s="20"/>
      <c r="G39" s="20"/>
      <c r="H39" s="20"/>
      <c r="I39" s="20"/>
    </row>
    <row r="40" spans="2:9" ht="13.5">
      <c r="B40" s="20"/>
      <c r="C40" s="20"/>
      <c r="D40" s="20"/>
      <c r="E40" s="20"/>
      <c r="F40" s="20"/>
      <c r="G40" s="20"/>
      <c r="H40" s="20"/>
      <c r="I40" s="20"/>
    </row>
    <row r="41" spans="2:9" ht="13.5">
      <c r="B41" s="20"/>
      <c r="C41" s="20"/>
      <c r="D41" s="20"/>
      <c r="E41" s="20"/>
      <c r="F41" s="20"/>
      <c r="G41" s="20"/>
      <c r="H41" s="20"/>
      <c r="I41" s="20"/>
    </row>
    <row r="42" spans="2:9" ht="13.5">
      <c r="B42" s="20"/>
      <c r="C42" s="20"/>
      <c r="D42" s="20"/>
      <c r="E42" s="20"/>
      <c r="F42" s="20"/>
      <c r="G42" s="20"/>
      <c r="H42" s="20"/>
      <c r="I42" s="20"/>
    </row>
    <row r="43" spans="2:9" ht="13.5">
      <c r="B43" s="20"/>
      <c r="C43" s="20"/>
      <c r="D43" s="20"/>
      <c r="E43" s="20"/>
      <c r="F43" s="20"/>
      <c r="G43" s="20"/>
      <c r="H43" s="20"/>
      <c r="I43" s="20"/>
    </row>
    <row r="44" spans="2:9" ht="13.5">
      <c r="B44" s="20"/>
      <c r="C44" s="20"/>
      <c r="D44" s="20"/>
      <c r="E44" s="20"/>
      <c r="F44" s="20"/>
      <c r="G44" s="20"/>
      <c r="H44" s="20"/>
      <c r="I44" s="20"/>
    </row>
    <row r="45" spans="2:9" ht="13.5">
      <c r="B45" s="20"/>
      <c r="C45" s="20"/>
      <c r="D45" s="20"/>
      <c r="E45" s="20"/>
      <c r="F45" s="20"/>
      <c r="G45" s="20"/>
      <c r="H45" s="20"/>
      <c r="I45" s="20"/>
    </row>
    <row r="46" spans="2:9" ht="13.5">
      <c r="B46" s="20"/>
      <c r="C46" s="20"/>
      <c r="D46" s="20"/>
      <c r="E46" s="20"/>
      <c r="F46" s="20"/>
      <c r="G46" s="20"/>
      <c r="H46" s="20"/>
      <c r="I46" s="20"/>
    </row>
    <row r="47" spans="2:9" ht="13.5">
      <c r="B47" s="20"/>
      <c r="C47" s="20"/>
      <c r="D47" s="20"/>
      <c r="E47" s="20"/>
      <c r="F47" s="20"/>
      <c r="G47" s="20"/>
      <c r="H47" s="20"/>
      <c r="I47" s="20"/>
    </row>
    <row r="48" spans="2:9" ht="13.5">
      <c r="B48" s="20"/>
      <c r="C48" s="20"/>
      <c r="D48" s="20"/>
      <c r="E48" s="20"/>
      <c r="F48" s="20"/>
      <c r="G48" s="20"/>
      <c r="H48" s="20"/>
      <c r="I48" s="20"/>
    </row>
    <row r="49" spans="2:9" ht="13.5">
      <c r="B49" s="20"/>
      <c r="C49" s="20"/>
      <c r="D49" s="20"/>
      <c r="E49" s="20"/>
      <c r="F49" s="20"/>
      <c r="G49" s="20"/>
      <c r="H49" s="20"/>
      <c r="I49" s="20"/>
    </row>
    <row r="50" spans="2:9" ht="13.5">
      <c r="B50" s="20"/>
      <c r="C50" s="20"/>
      <c r="D50" s="20"/>
      <c r="E50" s="20"/>
      <c r="F50" s="20"/>
      <c r="G50" s="20"/>
      <c r="H50" s="20"/>
      <c r="I50" s="20"/>
    </row>
    <row r="51" spans="2:9" ht="13.5">
      <c r="B51" s="20"/>
      <c r="C51" s="20"/>
      <c r="D51" s="20"/>
      <c r="E51" s="20"/>
      <c r="F51" s="20"/>
      <c r="G51" s="20"/>
      <c r="H51" s="20"/>
      <c r="I51" s="20"/>
    </row>
  </sheetData>
  <sheetProtection/>
  <mergeCells count="11">
    <mergeCell ref="E3:E4"/>
    <mergeCell ref="G3:H3"/>
    <mergeCell ref="I3:I4"/>
    <mergeCell ref="A1:J1"/>
    <mergeCell ref="B2:E2"/>
    <mergeCell ref="A2:A4"/>
    <mergeCell ref="F2:I2"/>
    <mergeCell ref="F3:F4"/>
    <mergeCell ref="J2:J4"/>
    <mergeCell ref="B3:B4"/>
    <mergeCell ref="C3:D3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2020-02-17T12:25:44Z</cp:lastPrinted>
  <dcterms:created xsi:type="dcterms:W3CDTF">2002-03-11T10:22:12Z</dcterms:created>
  <dcterms:modified xsi:type="dcterms:W3CDTF">2020-02-18T11:09:34Z</dcterms:modified>
  <cp:category/>
  <cp:version/>
  <cp:contentType/>
  <cp:contentStatus/>
</cp:coreProperties>
</file>