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<sst xmlns="http://schemas.openxmlformats.org/spreadsheetml/2006/main" count="144" uniqueCount="124">
  <si>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</si>
  <si>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</si>
  <si>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</si>
  <si>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</si>
  <si>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</si>
  <si>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</si>
  <si>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</si>
  <si>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</si>
  <si>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</si>
  <si>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</si>
  <si>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</si>
  <si>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</si>
  <si>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</si>
  <si>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</si>
  <si>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</si>
  <si>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</si>
  <si>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</si>
  <si>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</si>
  <si>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</si>
  <si>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</si>
  <si>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</si>
  <si>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</si>
  <si>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</si>
  <si>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</si>
  <si>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</si>
  <si>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</si>
  <si>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</si>
  <si>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</si>
  <si>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</si>
  <si>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</si>
  <si>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</si>
  <si>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</si>
  <si>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</si>
  <si>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</si>
  <si>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</si>
  <si>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</si>
  <si>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</si>
  <si>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</si>
  <si>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</si>
  <si>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</si>
  <si>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</si>
  <si>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</si>
  <si>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</si>
  <si>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</si>
  <si>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</si>
  <si>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</si>
  <si>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</si>
  <si>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</si>
  <si>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</si>
  <si>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</si>
  <si>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</si>
  <si>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</si>
  <si>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</si>
  <si>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</si>
  <si>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</si>
  <si>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</si>
  <si>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</si>
  <si>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</si>
  <si>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</si>
  <si>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</si>
  <si>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</si>
  <si>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</si>
  <si>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</si>
  <si>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</si>
  <si>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</si>
  <si>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</si>
  <si>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</si>
  <si>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</si>
  <si>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</si>
  <si>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</si>
  <si>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</si>
  <si>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</si>
  <si>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</si>
  <si>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</si>
  <si>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</si>
  <si>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</si>
  <si>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</si>
  <si>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</si>
  <si>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</si>
  <si>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</si>
  <si>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</si>
  <si>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</si>
  <si>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</si>
  <si>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</si>
  <si>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</si>
  <si>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</si>
  <si>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</si>
  <si>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</si>
  <si>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</si>
  <si>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</si>
  <si>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</si>
  <si>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</si>
  <si>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</si>
  <si>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</si>
  <si>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</si>
  <si>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</si>
  <si>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</si>
  <si>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</si>
  <si>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</si>
  <si>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</si>
  <si>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</si>
  <si>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</si>
  <si>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</si>
  <si>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</si>
  <si>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</si>
  <si>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</si>
  <si>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</si>
  <si>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</si>
  <si>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</si>
  <si>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</si>
  <si>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</si>
  <si>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</si>
  <si>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</si>
  <si>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</si>
  <si>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</si>
  <si>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</si>
  <si>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</si>
  <si>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2015 год 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</si>
  <si>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</si>
  <si>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</si>
  <si>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</si>
  <si>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</si>
  <si>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>Проект бюджета 2015 год, тыс.руб.</t>
  </si>
  <si>
    <t>№ 19  от  29.06.2015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</si>
</sst>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1">
      <selection activeCell="Q15" sqref="Q15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4" t="s">
        <v>95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40" t="s">
        <v>87</v>
      </c>
      <c r="S1" s="40" t="s">
        <v>87</v>
      </c>
      <c r="T1" s="41"/>
    </row>
    <row r="2" spans="2:20" ht="14.25">
      <c r="B2" s="2"/>
      <c r="C2" s="74" t="s">
        <v>88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40" t="s">
        <v>88</v>
      </c>
      <c r="S2" s="40" t="s">
        <v>88</v>
      </c>
      <c r="T2" s="41"/>
    </row>
    <row r="3" spans="2:20" ht="14.25">
      <c r="B3" s="2"/>
      <c r="C3" s="74" t="s">
        <v>96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40" t="s">
        <v>89</v>
      </c>
      <c r="S3" s="40" t="s">
        <v>89</v>
      </c>
      <c r="T3" s="41"/>
    </row>
    <row r="4" spans="2:20" ht="14.25">
      <c r="B4" s="2"/>
      <c r="C4" s="74" t="s">
        <v>123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40" t="s">
        <v>90</v>
      </c>
      <c r="S4" s="40" t="s">
        <v>90</v>
      </c>
      <c r="T4" s="41"/>
    </row>
    <row r="5" spans="2:20" ht="2.25" customHeight="1">
      <c r="B5" s="2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71" t="s">
        <v>117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2:21" ht="19.5" customHeight="1" hidden="1" thickBo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</row>
    <row r="10" spans="2:22" ht="15.75" customHeight="1">
      <c r="B10" s="76" t="s">
        <v>0</v>
      </c>
      <c r="C10" s="78" t="s">
        <v>1</v>
      </c>
      <c r="D10" s="78" t="s">
        <v>2</v>
      </c>
      <c r="E10" s="78"/>
      <c r="F10" s="78"/>
      <c r="G10" s="78" t="s">
        <v>3</v>
      </c>
      <c r="H10" s="85" t="s">
        <v>4</v>
      </c>
      <c r="I10" s="86"/>
      <c r="J10" s="87"/>
      <c r="K10" s="78" t="s">
        <v>5</v>
      </c>
      <c r="L10" s="78" t="s">
        <v>6</v>
      </c>
      <c r="M10" s="85" t="s">
        <v>4</v>
      </c>
      <c r="N10" s="86"/>
      <c r="O10" s="87"/>
      <c r="P10" s="78" t="s">
        <v>1</v>
      </c>
      <c r="Q10" s="92" t="s">
        <v>122</v>
      </c>
      <c r="R10" s="94" t="s">
        <v>7</v>
      </c>
      <c r="S10" s="80" t="s">
        <v>8</v>
      </c>
      <c r="T10" s="82" t="s">
        <v>9</v>
      </c>
      <c r="U10" s="88" t="s">
        <v>10</v>
      </c>
      <c r="V10" s="90" t="s">
        <v>11</v>
      </c>
    </row>
    <row r="11" spans="2:22" ht="16.5" customHeight="1">
      <c r="B11" s="77"/>
      <c r="C11" s="79"/>
      <c r="D11" s="79"/>
      <c r="E11" s="79"/>
      <c r="F11" s="79"/>
      <c r="G11" s="79"/>
      <c r="H11" s="79" t="s">
        <v>12</v>
      </c>
      <c r="I11" s="79" t="s">
        <v>13</v>
      </c>
      <c r="J11" s="79" t="s">
        <v>14</v>
      </c>
      <c r="K11" s="79"/>
      <c r="L11" s="79"/>
      <c r="M11" s="79" t="s">
        <v>15</v>
      </c>
      <c r="N11" s="79" t="s">
        <v>13</v>
      </c>
      <c r="O11" s="79" t="s">
        <v>14</v>
      </c>
      <c r="P11" s="79"/>
      <c r="Q11" s="93"/>
      <c r="R11" s="95"/>
      <c r="S11" s="81"/>
      <c r="T11" s="83"/>
      <c r="U11" s="89"/>
      <c r="V11" s="91"/>
    </row>
    <row r="12" spans="2:22" ht="19.5" customHeight="1">
      <c r="B12" s="77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93"/>
      <c r="R12" s="95"/>
      <c r="S12" s="81"/>
      <c r="T12" s="84"/>
      <c r="U12" s="89"/>
      <c r="V12" s="91"/>
    </row>
    <row r="13" spans="2:22" ht="0.75" customHeight="1" hidden="1">
      <c r="B13" s="77"/>
      <c r="C13" s="79"/>
      <c r="D13" s="79"/>
      <c r="E13" s="79"/>
      <c r="F13" s="79"/>
      <c r="G13" s="79"/>
      <c r="H13" s="43"/>
      <c r="I13" s="43"/>
      <c r="J13" s="43"/>
      <c r="K13" s="43"/>
      <c r="L13" s="43"/>
      <c r="M13" s="43"/>
      <c r="N13" s="43"/>
      <c r="O13" s="43"/>
      <c r="P13" s="79"/>
      <c r="Q13" s="42"/>
      <c r="R13" s="44"/>
      <c r="S13" s="45"/>
      <c r="T13" s="46"/>
      <c r="U13" s="89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25208.4</v>
      </c>
      <c r="R14" s="51">
        <f>K14/H14*100</f>
        <v>112.28790743136072</v>
      </c>
      <c r="S14" s="52">
        <f>M14/H14*100</f>
        <v>107.59304564635923</v>
      </c>
      <c r="T14" s="53" t="e">
        <f>M14/M74*100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1">M15+N15+O15</f>
        <v>2913</v>
      </c>
      <c r="M15" s="55">
        <v>2913</v>
      </c>
      <c r="N15" s="55"/>
      <c r="O15" s="55"/>
      <c r="P15" s="54" t="s">
        <v>18</v>
      </c>
      <c r="Q15" s="68">
        <v>500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19308.7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114</v>
      </c>
      <c r="Q18" s="68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115</v>
      </c>
      <c r="Q19" s="68">
        <v>4499.7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1023.6</v>
      </c>
      <c r="R31" s="51"/>
      <c r="S31" s="52"/>
      <c r="T31" s="59"/>
      <c r="U31" s="56"/>
      <c r="V31" s="5"/>
    </row>
    <row r="32" spans="2:22" ht="16.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1023.6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440</v>
      </c>
      <c r="R33" s="51">
        <f t="shared" si="3"/>
        <v>187.0401337792642</v>
      </c>
      <c r="S33" s="52">
        <f t="shared" si="4"/>
        <v>109.45576162967467</v>
      </c>
      <c r="T33" s="53" t="e">
        <f>M33/M74*100</f>
        <v>#REF!</v>
      </c>
      <c r="U33" s="49">
        <f>SUM(U35:U37)</f>
        <v>258.6</v>
      </c>
      <c r="V33" s="5">
        <f t="shared" si="5"/>
        <v>556.844547563805</v>
      </c>
    </row>
    <row r="34" spans="2:22" ht="42.75" customHeight="1">
      <c r="B34" s="70" t="s">
        <v>118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116</v>
      </c>
      <c r="Q34" s="68">
        <v>20</v>
      </c>
      <c r="R34" s="51"/>
      <c r="S34" s="52"/>
      <c r="T34" s="53"/>
      <c r="U34" s="49"/>
      <c r="V34" s="5"/>
    </row>
    <row r="35" spans="2:22" ht="45.7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220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119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SUM(D40:D44)</f>
        <v>4720</v>
      </c>
      <c r="E39" s="49">
        <f>SUM(E40:E44)</f>
        <v>0</v>
      </c>
      <c r="F39" s="49" t="e">
        <f>F40+#REF!+#REF!+#REF!+#REF!+F44</f>
        <v>#REF!</v>
      </c>
      <c r="G39" s="49" t="e">
        <f>G40+#REF!+#REF!+#REF!+#REF!+G44</f>
        <v>#REF!</v>
      </c>
      <c r="H39" s="49" t="e">
        <f>H40+#REF!+#REF!+#REF!+#REF!+H44</f>
        <v>#REF!</v>
      </c>
      <c r="I39" s="49" t="e">
        <f>I40+#REF!+#REF!+#REF!+#REF!+I44</f>
        <v>#REF!</v>
      </c>
      <c r="J39" s="49" t="e">
        <f>J40+#REF!+#REF!+#REF!+#REF!+J44</f>
        <v>#REF!</v>
      </c>
      <c r="K39" s="49" t="e">
        <f>K40+#REF!+#REF!+#REF!+#REF!+K44+#REF!</f>
        <v>#REF!</v>
      </c>
      <c r="L39" s="49" t="e">
        <f>L40+#REF!+#REF!+#REF!+#REF!+L44+#REF!</f>
        <v>#REF!</v>
      </c>
      <c r="M39" s="49" t="e">
        <f>M40+#REF!+#REF!+#REF!+#REF!+M44+#REF!</f>
        <v>#REF!</v>
      </c>
      <c r="N39" s="49" t="e">
        <f>N40+#REF!+#REF!+#REF!+#REF!+N44+#REF!</f>
        <v>#REF!</v>
      </c>
      <c r="O39" s="49" t="e">
        <f>O40+#REF!+#REF!+#REF!+#REF!+O44+#REF!</f>
        <v>#REF!</v>
      </c>
      <c r="P39" s="48"/>
      <c r="Q39" s="52">
        <f>Q43+Q44+Q42</f>
        <v>19894.7</v>
      </c>
      <c r="R39" s="51" t="e">
        <f t="shared" si="3"/>
        <v>#REF!</v>
      </c>
      <c r="S39" s="52" t="e">
        <f t="shared" si="4"/>
        <v>#REF!</v>
      </c>
      <c r="T39" s="53" t="e">
        <f>M39/M74*100</f>
        <v>#REF!</v>
      </c>
      <c r="U39" s="49" t="e">
        <f>U40+#REF!+#REF!+#REF!+#REF!+U44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16.5" customHeight="1" hidden="1">
      <c r="B41" s="58" t="s">
        <v>49</v>
      </c>
      <c r="C41" s="54"/>
      <c r="D41" s="56"/>
      <c r="E41" s="56"/>
      <c r="F41" s="56">
        <v>1000</v>
      </c>
      <c r="G41" s="55">
        <f t="shared" si="1"/>
        <v>3000</v>
      </c>
      <c r="H41" s="56">
        <v>1000</v>
      </c>
      <c r="I41" s="56">
        <v>1000</v>
      </c>
      <c r="J41" s="56">
        <v>1000</v>
      </c>
      <c r="K41" s="56">
        <v>250</v>
      </c>
      <c r="L41" s="56">
        <f t="shared" si="2"/>
        <v>750</v>
      </c>
      <c r="M41" s="56">
        <v>250</v>
      </c>
      <c r="N41" s="56">
        <v>250</v>
      </c>
      <c r="O41" s="56">
        <v>250</v>
      </c>
      <c r="P41" s="54" t="s">
        <v>50</v>
      </c>
      <c r="Q41" s="68">
        <f t="shared" si="6"/>
        <v>750</v>
      </c>
      <c r="R41" s="51">
        <f t="shared" si="3"/>
        <v>25</v>
      </c>
      <c r="S41" s="52">
        <f t="shared" si="4"/>
        <v>25</v>
      </c>
      <c r="T41" s="59"/>
      <c r="U41" s="56">
        <v>155.6</v>
      </c>
      <c r="V41" s="5">
        <f t="shared" si="5"/>
        <v>160.66838046272494</v>
      </c>
    </row>
    <row r="42" spans="2:22" ht="16.5" customHeight="1">
      <c r="B42" s="58" t="s">
        <v>120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50</v>
      </c>
      <c r="Q42" s="68">
        <v>14844.7</v>
      </c>
      <c r="R42" s="51"/>
      <c r="S42" s="52"/>
      <c r="T42" s="59"/>
      <c r="U42" s="56"/>
      <c r="V42" s="5"/>
    </row>
    <row r="43" spans="2:22" ht="16.5" customHeight="1">
      <c r="B43" s="58" t="s">
        <v>121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108</v>
      </c>
      <c r="Q43" s="68">
        <v>1030</v>
      </c>
      <c r="R43" s="51"/>
      <c r="S43" s="52"/>
      <c r="T43" s="59"/>
      <c r="U43" s="56"/>
      <c r="V43" s="5"/>
    </row>
    <row r="44" spans="2:22" ht="26.25" customHeight="1">
      <c r="B44" s="58" t="s">
        <v>51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52</v>
      </c>
      <c r="Q44" s="68">
        <v>4020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53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54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55</v>
      </c>
      <c r="C47" s="48" t="s">
        <v>56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Q48+Q49+Q50</f>
        <v>196097.4</v>
      </c>
      <c r="R47" s="51">
        <f t="shared" si="3"/>
        <v>483.5075914855298</v>
      </c>
      <c r="S47" s="52">
        <f t="shared" si="4"/>
        <v>103.04159683834008</v>
      </c>
      <c r="T47" s="53" t="e">
        <f>M47/M74*100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0" t="s">
        <v>103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102</v>
      </c>
      <c r="Q48" s="68">
        <v>160684</v>
      </c>
      <c r="R48" s="51"/>
      <c r="S48" s="52"/>
      <c r="T48" s="53"/>
      <c r="U48" s="49"/>
      <c r="V48" s="5"/>
    </row>
    <row r="49" spans="2:22" ht="15" customHeight="1">
      <c r="B49" s="58" t="s">
        <v>57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58</v>
      </c>
      <c r="Q49" s="68">
        <v>10000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97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59</v>
      </c>
      <c r="Q50" s="68">
        <v>25413.4</v>
      </c>
      <c r="R50" s="51"/>
      <c r="S50" s="52"/>
      <c r="T50" s="59"/>
      <c r="U50" s="56"/>
      <c r="V50" s="5"/>
    </row>
    <row r="51" spans="2:22" ht="12.75" customHeight="1" hidden="1">
      <c r="B51" s="58" t="s">
        <v>60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8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61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8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62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63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8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64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8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65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8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104</v>
      </c>
      <c r="C57" s="48" t="s">
        <v>105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926</v>
      </c>
      <c r="R57" s="51"/>
      <c r="S57" s="52"/>
      <c r="T57" s="59"/>
      <c r="U57" s="56"/>
      <c r="V57" s="5"/>
    </row>
    <row r="58" spans="2:22" ht="15" customHeight="1">
      <c r="B58" s="58" t="s">
        <v>106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107</v>
      </c>
      <c r="Q58" s="68">
        <v>926</v>
      </c>
      <c r="R58" s="51"/>
      <c r="S58" s="52"/>
      <c r="T58" s="59"/>
      <c r="U58" s="56"/>
      <c r="V58" s="5"/>
    </row>
    <row r="59" spans="2:22" ht="28.5" customHeight="1">
      <c r="B59" s="47" t="s">
        <v>66</v>
      </c>
      <c r="C59" s="48" t="s">
        <v>67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19334</v>
      </c>
      <c r="R59" s="51">
        <f t="shared" si="3"/>
        <v>136.76619947186674</v>
      </c>
      <c r="S59" s="52">
        <f t="shared" si="4"/>
        <v>105.8805606337599</v>
      </c>
      <c r="T59" s="61" t="e">
        <f>M59/M74*100</f>
        <v>#REF!</v>
      </c>
      <c r="U59" s="49">
        <f>SUM(U60:U63)</f>
        <v>4836.4</v>
      </c>
      <c r="V59" s="5">
        <f t="shared" si="5"/>
        <v>172.44231246381608</v>
      </c>
    </row>
    <row r="60" spans="2:22" ht="15">
      <c r="B60" s="58" t="s">
        <v>94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68</v>
      </c>
      <c r="Q60" s="68">
        <v>19334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91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8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92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8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70</v>
      </c>
      <c r="C63" s="54" t="s">
        <v>69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69</v>
      </c>
      <c r="Q63" s="68">
        <f aca="true" t="shared" si="9" ref="Q63:Q73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21.75" customHeight="1">
      <c r="B64" s="58" t="s">
        <v>112</v>
      </c>
      <c r="C64" s="54" t="s">
        <v>110</v>
      </c>
      <c r="D64" s="56"/>
      <c r="E64" s="56"/>
      <c r="F64" s="56"/>
      <c r="G64" s="55"/>
      <c r="H64" s="56"/>
      <c r="I64" s="56"/>
      <c r="J64" s="56"/>
      <c r="K64" s="56"/>
      <c r="L64" s="56"/>
      <c r="M64" s="56"/>
      <c r="N64" s="56"/>
      <c r="O64" s="56"/>
      <c r="P64" s="54"/>
      <c r="Q64" s="68">
        <f>Q65</f>
        <v>1500</v>
      </c>
      <c r="R64" s="51"/>
      <c r="S64" s="52"/>
      <c r="T64" s="59"/>
      <c r="U64" s="56"/>
      <c r="V64" s="5"/>
    </row>
    <row r="65" spans="2:22" ht="12.75" customHeight="1">
      <c r="B65" s="58" t="s">
        <v>113</v>
      </c>
      <c r="C65" s="54" t="s">
        <v>110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 t="s">
        <v>111</v>
      </c>
      <c r="Q65" s="68">
        <v>1500</v>
      </c>
      <c r="R65" s="51"/>
      <c r="S65" s="52"/>
      <c r="T65" s="59"/>
      <c r="U65" s="56"/>
      <c r="V65" s="5"/>
    </row>
    <row r="66" spans="2:22" ht="18" customHeight="1">
      <c r="B66" s="47" t="s">
        <v>78</v>
      </c>
      <c r="C66" s="48" t="s">
        <v>109</v>
      </c>
      <c r="D66" s="49">
        <f aca="true" t="shared" si="10" ref="D66:O66">SUM(D67:D71)</f>
        <v>1000</v>
      </c>
      <c r="E66" s="49">
        <f t="shared" si="10"/>
        <v>0</v>
      </c>
      <c r="F66" s="49">
        <f t="shared" si="10"/>
        <v>8000</v>
      </c>
      <c r="G66" s="49">
        <f t="shared" si="10"/>
        <v>4306</v>
      </c>
      <c r="H66" s="49">
        <f t="shared" si="10"/>
        <v>4146</v>
      </c>
      <c r="I66" s="49">
        <f t="shared" si="10"/>
        <v>0</v>
      </c>
      <c r="J66" s="49">
        <f t="shared" si="10"/>
        <v>160</v>
      </c>
      <c r="K66" s="49">
        <f t="shared" si="10"/>
        <v>13086</v>
      </c>
      <c r="L66" s="49">
        <f t="shared" si="10"/>
        <v>4200</v>
      </c>
      <c r="M66" s="49">
        <f t="shared" si="10"/>
        <v>4200</v>
      </c>
      <c r="N66" s="49">
        <f t="shared" si="10"/>
        <v>0</v>
      </c>
      <c r="O66" s="49">
        <f t="shared" si="10"/>
        <v>0</v>
      </c>
      <c r="P66" s="48"/>
      <c r="Q66" s="52">
        <f>Q71</f>
        <v>10010</v>
      </c>
      <c r="R66" s="51">
        <f aca="true" t="shared" si="11" ref="R66:R74">K66/H66*100</f>
        <v>315.62952243125903</v>
      </c>
      <c r="S66" s="52">
        <f>M66/H66*100</f>
        <v>101.30246020260492</v>
      </c>
      <c r="T66" s="53" t="e">
        <f>M66/M74*100</f>
        <v>#REF!</v>
      </c>
      <c r="U66" s="49">
        <f>SUM(U67:U71)</f>
        <v>1431.7</v>
      </c>
      <c r="V66" s="5">
        <f>M66/U66*100</f>
        <v>293.357546972131</v>
      </c>
    </row>
    <row r="67" spans="2:22" ht="15.75" customHeight="1" hidden="1">
      <c r="B67" s="58" t="s">
        <v>93</v>
      </c>
      <c r="C67" s="54"/>
      <c r="D67" s="56"/>
      <c r="E67" s="56"/>
      <c r="F67" s="56"/>
      <c r="G67" s="55">
        <f aca="true" t="shared" si="12" ref="G67:G73">H67+I67+J67</f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71</v>
      </c>
      <c r="Q67" s="68">
        <f t="shared" si="9"/>
        <v>0</v>
      </c>
      <c r="R67" s="51"/>
      <c r="S67" s="52"/>
      <c r="T67" s="59"/>
      <c r="U67" s="56"/>
      <c r="V67" s="5"/>
    </row>
    <row r="68" spans="2:22" ht="8.25" customHeight="1" hidden="1">
      <c r="B68" s="58" t="s">
        <v>72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73</v>
      </c>
      <c r="Q68" s="68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74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75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76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77</v>
      </c>
      <c r="Q70" s="68">
        <f t="shared" si="9"/>
        <v>0</v>
      </c>
      <c r="R70" s="51"/>
      <c r="S70" s="52"/>
      <c r="T70" s="59"/>
      <c r="U70" s="56"/>
      <c r="V70" s="5"/>
    </row>
    <row r="71" spans="2:22" ht="15" customHeight="1">
      <c r="B71" s="58" t="s">
        <v>78</v>
      </c>
      <c r="C71" s="54"/>
      <c r="D71" s="56">
        <v>1000</v>
      </c>
      <c r="E71" s="56"/>
      <c r="F71" s="56">
        <v>8000</v>
      </c>
      <c r="G71" s="55">
        <f t="shared" si="12"/>
        <v>4306</v>
      </c>
      <c r="H71" s="56">
        <f>3000+1146</f>
        <v>4146</v>
      </c>
      <c r="I71" s="56"/>
      <c r="J71" s="56">
        <v>160</v>
      </c>
      <c r="K71" s="56">
        <v>13086</v>
      </c>
      <c r="L71" s="56">
        <f t="shared" si="2"/>
        <v>4200</v>
      </c>
      <c r="M71" s="56">
        <v>4200</v>
      </c>
      <c r="N71" s="56"/>
      <c r="O71" s="56"/>
      <c r="P71" s="54" t="s">
        <v>109</v>
      </c>
      <c r="Q71" s="68">
        <v>10010</v>
      </c>
      <c r="R71" s="51">
        <f t="shared" si="11"/>
        <v>315.62952243125903</v>
      </c>
      <c r="S71" s="52">
        <f>M71/H71*100</f>
        <v>101.30246020260492</v>
      </c>
      <c r="T71" s="59"/>
      <c r="U71" s="56">
        <v>1431.7</v>
      </c>
      <c r="V71" s="5">
        <f>M71/U71*100</f>
        <v>293.357546972131</v>
      </c>
    </row>
    <row r="72" spans="2:22" ht="16.5" customHeight="1" hidden="1">
      <c r="B72" s="58" t="s">
        <v>79</v>
      </c>
      <c r="C72" s="54" t="s">
        <v>80</v>
      </c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80</v>
      </c>
      <c r="Q72" s="68">
        <f t="shared" si="9"/>
        <v>0</v>
      </c>
      <c r="R72" s="51" t="e">
        <f t="shared" si="11"/>
        <v>#DIV/0!</v>
      </c>
      <c r="S72" s="52"/>
      <c r="T72" s="59"/>
      <c r="U72" s="56"/>
      <c r="V72" s="5"/>
    </row>
    <row r="73" spans="2:22" ht="24" customHeight="1" hidden="1">
      <c r="B73" s="58" t="s">
        <v>81</v>
      </c>
      <c r="C73" s="54" t="s">
        <v>82</v>
      </c>
      <c r="D73" s="56"/>
      <c r="E73" s="56"/>
      <c r="F73" s="56">
        <v>4600</v>
      </c>
      <c r="G73" s="55">
        <f t="shared" si="12"/>
        <v>7600</v>
      </c>
      <c r="H73" s="56">
        <v>7600</v>
      </c>
      <c r="I73" s="56"/>
      <c r="J73" s="56"/>
      <c r="K73" s="56">
        <v>5257</v>
      </c>
      <c r="L73" s="56">
        <f>M73+N73+O73</f>
        <v>5200</v>
      </c>
      <c r="M73" s="56">
        <f>4600+600</f>
        <v>5200</v>
      </c>
      <c r="N73" s="56"/>
      <c r="O73" s="56"/>
      <c r="P73" s="54" t="s">
        <v>82</v>
      </c>
      <c r="Q73" s="68">
        <f t="shared" si="9"/>
        <v>5200</v>
      </c>
      <c r="R73" s="51">
        <f t="shared" si="11"/>
        <v>69.17105263157895</v>
      </c>
      <c r="S73" s="52">
        <f>M73/H73*100</f>
        <v>68.42105263157895</v>
      </c>
      <c r="T73" s="59"/>
      <c r="U73" s="56">
        <v>3408.6</v>
      </c>
      <c r="V73" s="5">
        <f>M73/U73*100</f>
        <v>152.55530129672005</v>
      </c>
    </row>
    <row r="74" spans="2:22" ht="15" thickBot="1">
      <c r="B74" s="62" t="s">
        <v>83</v>
      </c>
      <c r="C74" s="63"/>
      <c r="D74" s="64" t="e">
        <f>SUM(D14+D33+D39+D47+#REF!+D59+D66+#REF!+#REF!)</f>
        <v>#REF!</v>
      </c>
      <c r="E74" s="64" t="e">
        <f>SUM(E14+E33+E39+E47+#REF!+E59+E66+#REF!+#REF!)</f>
        <v>#REF!</v>
      </c>
      <c r="F74" s="65" t="e">
        <f>SUM(F14+F33+F39+F47+#REF!+#REF!+F59+F66+#REF!+#REF!)</f>
        <v>#REF!</v>
      </c>
      <c r="G74" s="65" t="e">
        <f>SUM(G14+G33+G39+G47+#REF!+#REF!+G59+G66+#REF!+#REF!)</f>
        <v>#REF!</v>
      </c>
      <c r="H74" s="65" t="e">
        <f>SUM(H14+H33+H39+H47+#REF!+#REF!+H59+H66+#REF!+#REF!)</f>
        <v>#REF!</v>
      </c>
      <c r="I74" s="65" t="e">
        <f>SUM(I14+I33+I39+I47+#REF!+#REF!+I59+I66+#REF!+#REF!)</f>
        <v>#REF!</v>
      </c>
      <c r="J74" s="65" t="e">
        <f>SUM(J14+J33+J39+J47+#REF!+#REF!+J59+J66+#REF!+#REF!)</f>
        <v>#REF!</v>
      </c>
      <c r="K74" s="65" t="e">
        <f>SUM(K14+K33+K39+K47+#REF!+#REF!+K59+K66+#REF!+#REF!)</f>
        <v>#REF!</v>
      </c>
      <c r="L74" s="65" t="e">
        <f>SUM(L14+L33+L39+L47+#REF!+#REF!+L59+L66+#REF!+#REF!)</f>
        <v>#REF!</v>
      </c>
      <c r="M74" s="65" t="e">
        <f>SUM(M14+M33+M39+M47+#REF!+#REF!+M59+M66+#REF!+#REF!)</f>
        <v>#REF!</v>
      </c>
      <c r="N74" s="65" t="e">
        <f>SUM(N14+N33+N39+N47+#REF!+#REF!+N59+N66+#REF!+#REF!)</f>
        <v>#REF!</v>
      </c>
      <c r="O74" s="65" t="e">
        <f>SUM(O14+O33+O39+O47+#REF!+#REF!+O59+O66+#REF!+#REF!)</f>
        <v>#REF!</v>
      </c>
      <c r="P74" s="63"/>
      <c r="Q74" s="66">
        <f>Q14+Q31+Q33+Q39+Q47+Q57+Q59+Q64+Q66</f>
        <v>274434.1</v>
      </c>
      <c r="R74" s="51" t="e">
        <f t="shared" si="11"/>
        <v>#REF!</v>
      </c>
      <c r="S74" s="52" t="e">
        <f>M74/H74*100</f>
        <v>#REF!</v>
      </c>
      <c r="T74" s="67" t="e">
        <f>SUM(T14:T73)</f>
        <v>#REF!</v>
      </c>
      <c r="U74" s="50" t="e">
        <f>SUM(U14+U33+U39+U47+#REF!+#REF!+U59+U66+#REF!+#REF!)</f>
        <v>#REF!</v>
      </c>
      <c r="V74" s="5" t="e">
        <f>M74/U74*100</f>
        <v>#REF!</v>
      </c>
    </row>
    <row r="75" spans="2:22" ht="13.5" customHeight="1" hidden="1" thickBot="1">
      <c r="B75" s="33" t="s">
        <v>84</v>
      </c>
      <c r="C75" s="34"/>
      <c r="D75" s="35"/>
      <c r="E75" s="35"/>
      <c r="F75" s="36">
        <v>0</v>
      </c>
      <c r="G75" s="37">
        <f>-43123.7-16350</f>
        <v>-59473.7</v>
      </c>
      <c r="H75" s="35"/>
      <c r="I75" s="35"/>
      <c r="J75" s="35"/>
      <c r="K75" s="36">
        <v>0</v>
      </c>
      <c r="L75" s="38">
        <v>0</v>
      </c>
      <c r="M75" s="36">
        <v>63802.8</v>
      </c>
      <c r="N75" s="36">
        <v>0</v>
      </c>
      <c r="O75" s="36">
        <v>0</v>
      </c>
      <c r="P75" s="34"/>
      <c r="Q75" s="39">
        <v>63802.8</v>
      </c>
      <c r="R75" s="7"/>
      <c r="S75" s="8"/>
      <c r="T75" s="9"/>
      <c r="U75" s="10">
        <v>76369.2</v>
      </c>
      <c r="V75" s="11"/>
    </row>
    <row r="76" spans="2:21" s="21" customFormat="1" ht="12.75" customHeight="1" hidden="1" thickBot="1">
      <c r="B76" s="12" t="s">
        <v>85</v>
      </c>
      <c r="C76" s="13"/>
      <c r="D76" s="14"/>
      <c r="E76" s="14"/>
      <c r="F76" s="14"/>
      <c r="G76" s="14"/>
      <c r="H76" s="14"/>
      <c r="I76" s="14"/>
      <c r="J76" s="14"/>
      <c r="K76" s="15"/>
      <c r="L76" s="14"/>
      <c r="M76" s="16">
        <v>1193121.2</v>
      </c>
      <c r="N76" s="17">
        <v>1131115</v>
      </c>
      <c r="O76" s="17">
        <v>113200</v>
      </c>
      <c r="P76" s="13"/>
      <c r="Q76" s="16">
        <f>M76+N76+O76</f>
        <v>2437436.2</v>
      </c>
      <c r="R76" s="15"/>
      <c r="S76" s="18"/>
      <c r="T76" s="19"/>
      <c r="U76" s="20"/>
    </row>
    <row r="77" ht="27" customHeight="1">
      <c r="M77" s="22"/>
    </row>
    <row r="78" spans="2:16" ht="27.75" customHeight="1">
      <c r="B78" s="24"/>
      <c r="C78" s="25"/>
      <c r="D78" s="2"/>
      <c r="E78" s="2"/>
      <c r="F78" s="2"/>
      <c r="K78" s="22"/>
      <c r="M78" s="26"/>
      <c r="O78" s="27"/>
      <c r="P78" s="25"/>
    </row>
    <row r="79" spans="2:16" ht="15" customHeight="1">
      <c r="B79" s="28"/>
      <c r="C79" s="25"/>
      <c r="D79" s="2"/>
      <c r="E79" s="2"/>
      <c r="F79" s="2"/>
      <c r="H79" s="29"/>
      <c r="N79" s="21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32"/>
      <c r="C81" s="25"/>
      <c r="D81" s="2"/>
      <c r="E81" s="2"/>
      <c r="F81" s="2"/>
      <c r="H81" s="29"/>
      <c r="K81" s="22"/>
      <c r="M81" s="22"/>
      <c r="N81" s="21"/>
      <c r="P81" s="25"/>
    </row>
    <row r="82" spans="2:16" ht="15" customHeight="1">
      <c r="B82" s="30"/>
      <c r="C82" s="25"/>
      <c r="D82" s="2"/>
      <c r="E82" s="2"/>
      <c r="F82" s="2"/>
      <c r="H82" s="27"/>
      <c r="P82" s="25"/>
    </row>
    <row r="83" spans="2:16" ht="12.75" customHeight="1">
      <c r="B83" s="31"/>
      <c r="C83" s="25"/>
      <c r="D83" s="2"/>
      <c r="E83" s="2"/>
      <c r="F83" s="2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3:16" ht="12.75">
      <c r="C85" s="25"/>
      <c r="D85" s="2"/>
      <c r="E85" s="2"/>
      <c r="F85" s="2"/>
      <c r="P85" s="25"/>
    </row>
    <row r="86" spans="2:16" ht="15">
      <c r="B86" s="31"/>
      <c r="C86" s="25"/>
      <c r="D86" s="2"/>
      <c r="E86" s="2"/>
      <c r="F86" s="2"/>
      <c r="P86" s="25"/>
    </row>
    <row r="87" spans="2:16" ht="15">
      <c r="B87" s="30"/>
      <c r="C87" s="25"/>
      <c r="D87" s="2"/>
      <c r="E87" s="2"/>
      <c r="F87" s="2"/>
      <c r="P87" s="25"/>
    </row>
    <row r="88" spans="2:16" ht="15">
      <c r="B88" s="31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2.75">
      <c r="B90" s="2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</sheetData>
  <mergeCells count="28"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  <mergeCell ref="S10:S12"/>
    <mergeCell ref="T10:T12"/>
    <mergeCell ref="H10:J10"/>
    <mergeCell ref="K10:K12"/>
    <mergeCell ref="L10:L12"/>
    <mergeCell ref="M10:O10"/>
    <mergeCell ref="B10:B13"/>
    <mergeCell ref="P10:P13"/>
    <mergeCell ref="D10:F13"/>
    <mergeCell ref="G10:G13"/>
    <mergeCell ref="C10:C13"/>
    <mergeCell ref="B8:U8"/>
    <mergeCell ref="B9:U9"/>
    <mergeCell ref="C1:Q1"/>
    <mergeCell ref="C2:Q2"/>
    <mergeCell ref="C3:Q3"/>
    <mergeCell ref="C4:Q4"/>
    <mergeCell ref="C5:Q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2015-06-30T12:16:59Z</cp:lastPrinted>
  <dcterms:created xsi:type="dcterms:W3CDTF">2007-10-24T16:54:59Z</dcterms:created>
  <dcterms:modified xsi:type="dcterms:W3CDTF">2015-06-30T12:17:01Z</dcterms:modified>
  <cp:category/>
  <cp:version/>
  <cp:contentType/>
  <cp:contentStatus/>
</cp:coreProperties>
</file>