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расходов'!$A$12:$G$209</definedName>
    <definedName name="BFT_Print_Titles" localSheetId="0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<sst xmlns="http://schemas.openxmlformats.org/spreadsheetml/2006/main" count="1094" uniqueCount="249">
  <si>
    <t>Содержание органов местного самоуправления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</si>
  <si>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</si>
  <si>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</si>
  <si>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</si>
  <si>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</si>
  <si>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</si>
  <si>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Резервные фонды</t>
  </si>
  <si>
    <t>Прочие расходы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</si>
  <si>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</si>
  <si>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</si>
  <si>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</si>
  <si>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Другие общегосударственные вопросы</t>
  </si>
  <si>
    <t>Дорожное хозяйство (дорожные фонды)</t>
  </si>
  <si>
    <t>Бюджетные инвестиции в объекты капитального строительства государственной (муниципальной) собственности</t>
  </si>
  <si>
    <t>Связь и информатика</t>
  </si>
  <si>
    <t>62 9 00 13000</t>
  </si>
  <si>
    <t>62 9 00 13020</t>
  </si>
  <si>
    <t>62 9 00 13030</t>
  </si>
  <si>
    <t>62 9 00 13040</t>
  </si>
  <si>
    <t>62 9 00 13060</t>
  </si>
  <si>
    <t>62 9 00 13070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</si>
  <si>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</si>
  <si>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>62 9 00 16410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</si>
  <si>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</si>
  <si>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НАЦИОНАЛЬНАЯ ОБОРОНА</t>
  </si>
  <si>
    <t>Мобилизационная и вневойсковая подготовка</t>
  </si>
  <si>
    <t>614</t>
  </si>
  <si>
    <t>6290051180</t>
  </si>
  <si>
    <t>62 9 00 15000</t>
  </si>
  <si>
    <t>Программная часть Сиверского городского поселения</t>
  </si>
  <si>
    <t>8 0 00 000000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</si>
  <si>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</si>
  <si>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8121415480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</si>
  <si>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</si>
  <si>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</si>
  <si>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8121415090</t>
  </si>
  <si>
    <t>8121415100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</si>
  <si>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</si>
  <si>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8121415120</t>
  </si>
  <si>
    <t>80 0 00 00000</t>
  </si>
  <si>
    <t>81 3 00 00000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</si>
  <si>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</si>
  <si>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</si>
  <si>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</si>
  <si>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информационно-коммуникационных технологий и связи в рамках непрограммных расходов ОМСУ</t>
  </si>
  <si>
    <t>6290015160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</si>
  <si>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</si>
  <si>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8111415170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</si>
  <si>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</si>
  <si>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8111415180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</si>
  <si>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</si>
  <si>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8111415510</t>
  </si>
  <si>
    <t>81 4 00 00000</t>
  </si>
  <si>
    <t>ЖКХ иблагоустройство территории</t>
  </si>
  <si>
    <t>Создание условий для экономического развития</t>
  </si>
  <si>
    <t>Содержание и развитие улично-дорожной сети</t>
  </si>
  <si>
    <t>Обеспечение безопасности</t>
  </si>
  <si>
    <t>81 2 00 00000</t>
  </si>
  <si>
    <t>Бюджетные инвестиции в объекты капитального строительства собственности муниципальных образований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</si>
  <si>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81 4 1415080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</si>
  <si>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</si>
  <si>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</si>
  <si>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</si>
  <si>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81 4 1415210</t>
  </si>
  <si>
    <t>81 4 14 16400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</si>
  <si>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</si>
  <si>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81 4 1415220</t>
  </si>
  <si>
    <t>81 1 0000000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</si>
  <si>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</si>
  <si>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</si>
  <si>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</si>
  <si>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</si>
  <si>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</si>
  <si>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</si>
  <si>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Реализация проектов местных инициатив граждан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</si>
  <si>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81 41415380</t>
  </si>
  <si>
    <t>81 41415400</t>
  </si>
  <si>
    <t>81 41415410</t>
  </si>
  <si>
    <t>81 41415420</t>
  </si>
  <si>
    <t>81 41415530</t>
  </si>
  <si>
    <t>81 6 00 00000</t>
  </si>
  <si>
    <t>Разитие физической культуры, спорта и молодежной политике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</si>
  <si>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</si>
  <si>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</si>
  <si>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81 6 14 15230</t>
  </si>
  <si>
    <t>81 6 14 15660</t>
  </si>
  <si>
    <t>123</t>
  </si>
  <si>
    <t>6290015280</t>
  </si>
  <si>
    <t>Доплаты к пенсиям муниципальных служащих в рамках непрограммных расходов ОМСУ</t>
  </si>
  <si>
    <t>81 5 00 00000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</si>
  <si>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</si>
  <si>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</si>
  <si>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</si>
  <si>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81 5 14 12500</t>
  </si>
  <si>
    <t>81 5 14 12600</t>
  </si>
  <si>
    <t>81 5 14 15630</t>
  </si>
  <si>
    <t>81 5 14 15640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</si>
  <si>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</si>
  <si>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81 6 14 12800</t>
  </si>
  <si>
    <t>ЖИЛИЩНО-КОММУНАЛЬНОЕ ХОЗЯЙСТВО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</si>
  <si>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</si>
  <si>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</si>
  <si>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</si>
  <si>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</si>
  <si>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</si>
  <si>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</si>
  <si>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</si>
  <si>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</si>
  <si>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2</t>
  </si>
  <si>
    <t>3</t>
  </si>
  <si>
    <t>4</t>
  </si>
  <si>
    <t>6</t>
  </si>
  <si>
    <t>7</t>
  </si>
  <si>
    <t>10</t>
  </si>
  <si>
    <t>11</t>
  </si>
  <si>
    <t>12</t>
  </si>
  <si>
    <t>13</t>
  </si>
  <si>
    <t>5</t>
  </si>
  <si>
    <t>КБК</t>
  </si>
  <si>
    <t>1</t>
  </si>
  <si>
    <t>Подраздел</t>
  </si>
  <si>
    <t>Раздел</t>
  </si>
  <si>
    <t>Наименование показателя</t>
  </si>
  <si>
    <t>ВСЕГО:</t>
  </si>
  <si>
    <t/>
  </si>
  <si>
    <t>001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</si>
  <si>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</si>
  <si>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</si>
  <si>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</si>
  <si>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</si>
  <si>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62 9 00 15030</t>
  </si>
  <si>
    <t>853</t>
  </si>
  <si>
    <t>Передача полномочий по жилищному контролю в рамках непрограммных расходов ОМСУ</t>
  </si>
  <si>
    <t>Коммунальное хозяйство</t>
  </si>
  <si>
    <t>Исполнение судебных актов, вступивших в законную силу, в рамках непрограммных расходов ОМСУ</t>
  </si>
  <si>
    <t>Проведение мероприятий, осуществляемых органами местного самоуправления, в рамках непрограммных расходов ОМСУ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</si>
  <si>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</si>
  <si>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350</t>
  </si>
  <si>
    <t>Премии и гранты</t>
  </si>
  <si>
    <t>Диспансеризация муниципальных и немуниципальных служащих в рамках непрограммных расходов ОМСУ</t>
  </si>
  <si>
    <t>03</t>
  </si>
  <si>
    <t>НАЦИОНАЛЬНАЯ БЕЗОПАСНОСТЬ И ПРАВООХРАНИТЕЛЬНАЯ ДЕЯТЕЛЬНОСТЬ</t>
  </si>
  <si>
    <t>02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</si>
  <si>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</si>
  <si>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</si>
  <si>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</si>
  <si>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ВЕДОМСТВЕННАЯ СТРУКТУРА </t>
  </si>
  <si>
    <t>Код главы</t>
  </si>
  <si>
    <t>Целевая статья</t>
  </si>
  <si>
    <t>Вид расхода</t>
  </si>
  <si>
    <t>612</t>
  </si>
  <si>
    <t>Субсидии бюджетным учреждениям на иные цели</t>
  </si>
  <si>
    <t>242</t>
  </si>
  <si>
    <t>244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</si>
  <si>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</si>
  <si>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</si>
  <si>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</si>
  <si>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</si>
  <si>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</si>
  <si>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Расходы на обеспечение деятельности главы местной администрации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</si>
  <si>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</si>
  <si>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</si>
  <si>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</si>
  <si>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</si>
  <si>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</si>
  <si>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540</t>
  </si>
  <si>
    <t>Бюджет 2016</t>
  </si>
  <si>
    <t>60 0 00 00000</t>
  </si>
  <si>
    <t xml:space="preserve">61 7 00 00000 </t>
  </si>
  <si>
    <t>61 7 00 11020</t>
  </si>
  <si>
    <t>61 7 00 11040</t>
  </si>
  <si>
    <t>61 8 00 00000</t>
  </si>
  <si>
    <t>61 8 00 11030</t>
  </si>
  <si>
    <t>62 9 00 00000</t>
  </si>
  <si>
    <t>62 9 00 15020</t>
  </si>
  <si>
    <t>61 7 00 71340</t>
  </si>
  <si>
    <t>62 9 00 15040</t>
  </si>
  <si>
    <t>62 9 00 15050</t>
  </si>
  <si>
    <t>62 9 00 15060</t>
  </si>
  <si>
    <t>62 9 00 15070</t>
  </si>
  <si>
    <t>61 7 00 00000</t>
  </si>
  <si>
    <t>расходов бюджета  Сиверского городского поселения на 2016 год</t>
  </si>
  <si>
    <t>Администрация Сиверского городского поселения</t>
  </si>
  <si>
    <t>62 9 00 13010</t>
  </si>
  <si>
    <t>Непрограммные расходы органов местного самоуправления (передача полномочий Гатчинскому муниципальному району)</t>
  </si>
  <si>
    <t>621</t>
  </si>
  <si>
    <t>НАЦИОНАЛЬНАЯ ЭКОНОМИКА</t>
  </si>
  <si>
    <t>05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</si>
  <si>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</si>
  <si>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</si>
  <si>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</t>
  </si>
  <si>
    <t>07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</si>
  <si>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</si>
  <si>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</si>
  <si>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</si>
  <si>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</si>
  <si>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</si>
  <si>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</si>
  <si>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</si>
  <si>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321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</si>
  <si>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</si>
  <si>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</si>
  <si>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СОЦИАЛЬНАЯ ПОЛИТИКА</t>
  </si>
  <si>
    <t>ФИЗИЧЕСКАЯ КУЛЬТУРА И СПОРТ</t>
  </si>
  <si>
    <t>Массовый спорт</t>
  </si>
  <si>
    <t>Другие вопросы в области национальной экономики</t>
  </si>
  <si>
    <t>Субсидии автономным учреждениям на иные цели</t>
  </si>
  <si>
    <t>81 6 14 15340</t>
  </si>
  <si>
    <t>Проведение мероприятий в области спорта и физической культуры 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</si>
  <si>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</si>
  <si>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61 8 00 11050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</si>
  <si>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</si>
  <si>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81 4 1415590</t>
  </si>
  <si>
    <t>81 4 140S9602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</si>
  <si>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</si>
  <si>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81 4 1409502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</si>
  <si>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</si>
  <si>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81 4 1409602</t>
  </si>
  <si>
    <t>Оказание поддержки гражданам, пострадавшим в результате пожара муниципального жилого фонда в многоквартирном доме на счет регионального оператора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</si>
  <si>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81 4 1470800</t>
  </si>
  <si>
    <t>111</t>
  </si>
  <si>
    <t>119</t>
  </si>
  <si>
    <t>81 3 1415390</t>
  </si>
  <si>
    <t>81 3 1470140</t>
  </si>
  <si>
    <t>81 3 14S4390</t>
  </si>
  <si>
    <t>81 3 1415610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</si>
  <si>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</si>
  <si>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81 414S0880</t>
  </si>
  <si>
    <t>81 3 14S0140</t>
  </si>
  <si>
    <t>Приложение 5</t>
  </si>
  <si>
    <t>Исполнение 2кв.2016</t>
  </si>
  <si>
    <t>% Исполнен. 2кв.2016</t>
  </si>
  <si>
    <t>81 3 1474390</t>
  </si>
  <si>
    <t>81 4 14S0800</t>
  </si>
  <si>
    <t>81 41470880</t>
  </si>
  <si>
    <t>81 41472020</t>
  </si>
  <si>
    <t>81 41474310</t>
  </si>
  <si>
    <t>81 414S4310</t>
  </si>
  <si>
    <t>81 5 14 70350</t>
  </si>
  <si>
    <t>81 5 14 70360</t>
  </si>
  <si>
    <t>81 5 14 72020</t>
  </si>
  <si>
    <t>81 6 14 72020</t>
  </si>
  <si>
    <t>622</t>
  </si>
  <si>
    <t>Субсидии на реализацию областного закона от 12 мая 2015 года № 42-оз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</si>
  <si>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</si>
  <si>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Реализация мероприятий по борьбе с борщевиком Сосновского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</si>
  <si>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</si>
  <si>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Капитальный ремонт объектов культуры городских поселений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</si>
  <si>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Обспечение выплат стимулирующего характера работникам муниципальных учреждений культуры Ленинградской области 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</si>
</sst>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#,##0.000"/>
    <numFmt numFmtId="190" formatCode="0.000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 wrapText="1"/>
    </xf>
    <xf numFmtId="0" fontId="4" fillId="24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2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7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2" fontId="5" fillId="25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188" fontId="4" fillId="0" borderId="10" xfId="0" applyNumberFormat="1" applyFont="1" applyFill="1" applyBorder="1" applyAlignment="1">
      <alignment vertical="center"/>
    </xf>
    <xf numFmtId="180" fontId="28" fillId="0" borderId="11" xfId="0" applyNumberFormat="1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vertical="center"/>
    </xf>
    <xf numFmtId="180" fontId="4" fillId="0" borderId="11" xfId="0" applyFont="1" applyBorder="1" applyAlignment="1" applyProtection="1">
      <alignment horizontal="left" vertical="center" wrapText="1"/>
      <protection/>
    </xf>
    <xf numFmtId="180" fontId="28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6" fillId="2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25" borderId="0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0"/>
  <sheetViews>
    <sheetView tabSelected="1" zoomScalePageLayoutView="0" workbookViewId="0" topLeftCell="A106">
      <selection activeCell="D193" sqref="D193"/>
    </sheetView>
  </sheetViews>
  <sheetFormatPr defaultColWidth="8.8515625" defaultRowHeight="12.75" outlineLevelRow="2"/>
  <cols>
    <col min="1" max="1" width="39.140625" style="3" customWidth="1"/>
    <col min="2" max="2" width="7.421875" style="3" customWidth="1"/>
    <col min="3" max="3" width="6.7109375" style="3" customWidth="1"/>
    <col min="4" max="4" width="9.00390625" style="3" customWidth="1"/>
    <col min="5" max="5" width="12.7109375" style="3" customWidth="1"/>
    <col min="6" max="6" width="7.00390625" style="3" customWidth="1"/>
    <col min="7" max="7" width="12.140625" style="3" customWidth="1"/>
    <col min="8" max="8" width="15.7109375" style="3" customWidth="1"/>
    <col min="9" max="9" width="9.421875" style="3" customWidth="1"/>
    <col min="10" max="32" width="15.7109375" style="3" customWidth="1"/>
    <col min="33" max="16384" width="8.8515625" style="3" customWidth="1"/>
  </cols>
  <sheetData>
    <row r="1" spans="1:6" ht="12.75" customHeight="1">
      <c r="A1" s="47" t="s">
        <v>229</v>
      </c>
      <c r="B1" s="47"/>
      <c r="C1" s="47"/>
      <c r="D1" s="47"/>
      <c r="E1" s="47"/>
      <c r="F1" s="47"/>
    </row>
    <row r="2" spans="1:6" ht="12.75" customHeight="1">
      <c r="A2" s="47"/>
      <c r="B2" s="47"/>
      <c r="C2" s="47"/>
      <c r="D2" s="47"/>
      <c r="E2" s="47"/>
      <c r="F2" s="47"/>
    </row>
    <row r="3" spans="1:6" ht="12.75" customHeight="1">
      <c r="A3" s="47"/>
      <c r="B3" s="47"/>
      <c r="C3" s="47"/>
      <c r="D3" s="47"/>
      <c r="E3" s="47"/>
      <c r="F3" s="47"/>
    </row>
    <row r="4" spans="1:9" ht="12.75" customHeight="1">
      <c r="A4" s="48"/>
      <c r="B4" s="48"/>
      <c r="C4" s="48"/>
      <c r="D4" s="48"/>
      <c r="E4" s="48"/>
      <c r="F4" s="48"/>
      <c r="G4" s="16"/>
      <c r="H4" s="16"/>
      <c r="I4" s="16"/>
    </row>
    <row r="5" spans="1:6" ht="12.75" customHeight="1">
      <c r="A5" s="17"/>
      <c r="B5" s="17"/>
      <c r="C5" s="17"/>
      <c r="D5" s="17"/>
      <c r="E5" s="17"/>
      <c r="F5" s="17"/>
    </row>
    <row r="6" spans="1:7" ht="12.75" customHeight="1">
      <c r="A6" s="44" t="s">
        <v>146</v>
      </c>
      <c r="B6" s="44"/>
      <c r="C6" s="44"/>
      <c r="D6" s="44"/>
      <c r="E6" s="44"/>
      <c r="F6" s="44"/>
      <c r="G6" s="44"/>
    </row>
    <row r="7" spans="1:7" ht="32.25" customHeight="1">
      <c r="A7" s="44" t="s">
        <v>181</v>
      </c>
      <c r="B7" s="44"/>
      <c r="C7" s="44"/>
      <c r="D7" s="44"/>
      <c r="E7" s="44"/>
      <c r="F7" s="44"/>
      <c r="G7" s="44"/>
    </row>
    <row r="8" spans="1:6" ht="12.75">
      <c r="A8" s="18"/>
      <c r="B8" s="19"/>
      <c r="C8" s="20"/>
      <c r="D8" s="20"/>
      <c r="E8" s="20"/>
      <c r="F8" s="20"/>
    </row>
    <row r="9" spans="1:3" ht="13.5" customHeight="1">
      <c r="A9" s="43"/>
      <c r="B9" s="43"/>
      <c r="C9" s="4"/>
    </row>
    <row r="10" spans="1:9" ht="12.75">
      <c r="A10" s="45" t="s">
        <v>122</v>
      </c>
      <c r="B10" s="45" t="s">
        <v>118</v>
      </c>
      <c r="C10" s="45"/>
      <c r="D10" s="45"/>
      <c r="E10" s="45"/>
      <c r="F10" s="45"/>
      <c r="G10" s="45" t="s">
        <v>166</v>
      </c>
      <c r="H10" s="41" t="s">
        <v>230</v>
      </c>
      <c r="I10" s="41" t="s">
        <v>231</v>
      </c>
    </row>
    <row r="11" spans="1:9" ht="39">
      <c r="A11" s="46"/>
      <c r="B11" s="1" t="s">
        <v>147</v>
      </c>
      <c r="C11" s="1" t="s">
        <v>121</v>
      </c>
      <c r="D11" s="1" t="s">
        <v>120</v>
      </c>
      <c r="E11" s="1" t="s">
        <v>148</v>
      </c>
      <c r="F11" s="1" t="s">
        <v>149</v>
      </c>
      <c r="G11" s="46"/>
      <c r="H11" s="42"/>
      <c r="I11" s="42"/>
    </row>
    <row r="12" spans="1:9" ht="12.75">
      <c r="A12" s="2" t="s">
        <v>119</v>
      </c>
      <c r="B12" s="2" t="s">
        <v>108</v>
      </c>
      <c r="C12" s="2" t="s">
        <v>109</v>
      </c>
      <c r="D12" s="2" t="s">
        <v>110</v>
      </c>
      <c r="E12" s="2" t="s">
        <v>117</v>
      </c>
      <c r="F12" s="2" t="s">
        <v>111</v>
      </c>
      <c r="G12" s="2" t="s">
        <v>112</v>
      </c>
      <c r="H12" s="37">
        <v>8</v>
      </c>
      <c r="I12" s="37">
        <v>9</v>
      </c>
    </row>
    <row r="13" spans="1:10" s="10" customFormat="1" ht="12.75">
      <c r="A13" s="28" t="s">
        <v>123</v>
      </c>
      <c r="B13" s="2" t="s">
        <v>124</v>
      </c>
      <c r="C13" s="2" t="s">
        <v>124</v>
      </c>
      <c r="D13" s="2" t="s">
        <v>124</v>
      </c>
      <c r="E13" s="2" t="s">
        <v>124</v>
      </c>
      <c r="F13" s="1" t="s">
        <v>124</v>
      </c>
      <c r="G13" s="5">
        <f>G14</f>
        <v>220775.29</v>
      </c>
      <c r="H13" s="5">
        <f>H14</f>
        <v>88349.50000000001</v>
      </c>
      <c r="I13" s="38">
        <f>H13/G13*100</f>
        <v>40.017838952900945</v>
      </c>
      <c r="J13" s="29"/>
    </row>
    <row r="14" spans="1:10" s="6" customFormat="1" ht="26.25">
      <c r="A14" s="7" t="s">
        <v>182</v>
      </c>
      <c r="B14" s="1" t="s">
        <v>26</v>
      </c>
      <c r="C14" s="1" t="s">
        <v>124</v>
      </c>
      <c r="D14" s="1" t="s">
        <v>124</v>
      </c>
      <c r="E14" s="1" t="s">
        <v>124</v>
      </c>
      <c r="F14" s="1"/>
      <c r="G14" s="5">
        <f>G15+G69+G76+G90+G119+G169+G179+G197+G202</f>
        <v>220775.29</v>
      </c>
      <c r="H14" s="22">
        <f>H15+H69+H76+H90+H119+H169+H179+H197+H202</f>
        <v>88349.50000000001</v>
      </c>
      <c r="I14" s="38">
        <f aca="true" t="shared" si="0" ref="I14:I75">H14/G14*100</f>
        <v>40.017838952900945</v>
      </c>
      <c r="J14" s="29"/>
    </row>
    <row r="15" spans="1:10" s="9" customFormat="1" ht="12.75" outlineLevel="1">
      <c r="A15" s="7" t="s">
        <v>127</v>
      </c>
      <c r="B15" s="1" t="s">
        <v>26</v>
      </c>
      <c r="C15" s="1" t="s">
        <v>126</v>
      </c>
      <c r="D15" s="1" t="s">
        <v>124</v>
      </c>
      <c r="E15" s="1" t="s">
        <v>124</v>
      </c>
      <c r="F15" s="1"/>
      <c r="G15" s="5">
        <f>G19+G35+G40+G16</f>
        <v>24888.19</v>
      </c>
      <c r="H15" s="5">
        <f>H19+H35+H40+H16</f>
        <v>9427.3</v>
      </c>
      <c r="I15" s="38">
        <f t="shared" si="0"/>
        <v>37.87860828770594</v>
      </c>
      <c r="J15" s="29"/>
    </row>
    <row r="16" spans="1:10" s="9" customFormat="1" ht="26.25" outlineLevel="1">
      <c r="A16" s="7" t="s">
        <v>155</v>
      </c>
      <c r="B16" s="1" t="s">
        <v>26</v>
      </c>
      <c r="C16" s="1" t="s">
        <v>126</v>
      </c>
      <c r="D16" s="1" t="s">
        <v>140</v>
      </c>
      <c r="E16" s="1" t="s">
        <v>167</v>
      </c>
      <c r="F16" s="1"/>
      <c r="G16" s="22">
        <f>G17</f>
        <v>500</v>
      </c>
      <c r="H16" s="22">
        <f>H17</f>
        <v>0</v>
      </c>
      <c r="I16" s="32">
        <f t="shared" si="0"/>
        <v>0</v>
      </c>
      <c r="J16" s="29"/>
    </row>
    <row r="17" spans="1:10" s="9" customFormat="1" ht="39" outlineLevel="1">
      <c r="A17" s="11" t="s">
        <v>209</v>
      </c>
      <c r="B17" s="12" t="s">
        <v>26</v>
      </c>
      <c r="C17" s="12" t="s">
        <v>126</v>
      </c>
      <c r="D17" s="12" t="s">
        <v>140</v>
      </c>
      <c r="E17" s="12" t="s">
        <v>210</v>
      </c>
      <c r="F17" s="1"/>
      <c r="G17" s="23">
        <f>G18</f>
        <v>500</v>
      </c>
      <c r="H17" s="23">
        <f>H18</f>
        <v>0</v>
      </c>
      <c r="I17" s="32">
        <f t="shared" si="0"/>
        <v>0</v>
      </c>
      <c r="J17" s="29"/>
    </row>
    <row r="18" spans="1:10" s="9" customFormat="1" ht="66" outlineLevel="1">
      <c r="A18" s="30" t="s">
        <v>211</v>
      </c>
      <c r="B18" s="12" t="s">
        <v>26</v>
      </c>
      <c r="C18" s="12" t="s">
        <v>126</v>
      </c>
      <c r="D18" s="12" t="s">
        <v>140</v>
      </c>
      <c r="E18" s="12" t="s">
        <v>111</v>
      </c>
      <c r="F18" s="12" t="s">
        <v>86</v>
      </c>
      <c r="G18" s="23">
        <v>500</v>
      </c>
      <c r="H18" s="31"/>
      <c r="I18" s="32">
        <f t="shared" si="0"/>
        <v>0</v>
      </c>
      <c r="J18" s="29"/>
    </row>
    <row r="19" spans="1:10" s="8" customFormat="1" ht="66" outlineLevel="1">
      <c r="A19" s="7" t="s">
        <v>129</v>
      </c>
      <c r="B19" s="1" t="s">
        <v>26</v>
      </c>
      <c r="C19" s="1" t="s">
        <v>126</v>
      </c>
      <c r="D19" s="1" t="s">
        <v>128</v>
      </c>
      <c r="E19" s="1" t="s">
        <v>124</v>
      </c>
      <c r="F19" s="1"/>
      <c r="G19" s="22">
        <f>G20</f>
        <v>20097</v>
      </c>
      <c r="H19" s="22">
        <f>H20</f>
        <v>7865.999999999999</v>
      </c>
      <c r="I19" s="38">
        <f t="shared" si="0"/>
        <v>39.14017017465293</v>
      </c>
      <c r="J19" s="29"/>
    </row>
    <row r="20" spans="1:9" ht="26.25" outlineLevel="2">
      <c r="A20" s="7" t="s">
        <v>155</v>
      </c>
      <c r="B20" s="1" t="s">
        <v>26</v>
      </c>
      <c r="C20" s="1" t="s">
        <v>126</v>
      </c>
      <c r="D20" s="1" t="s">
        <v>128</v>
      </c>
      <c r="E20" s="1" t="s">
        <v>167</v>
      </c>
      <c r="F20" s="1"/>
      <c r="G20" s="22">
        <f>G21+G28</f>
        <v>20097</v>
      </c>
      <c r="H20" s="22">
        <f>H21+H28</f>
        <v>7865.999999999999</v>
      </c>
      <c r="I20" s="38">
        <f t="shared" si="0"/>
        <v>39.14017017465293</v>
      </c>
    </row>
    <row r="21" spans="1:9" ht="26.25" outlineLevel="2">
      <c r="A21" s="11" t="s">
        <v>156</v>
      </c>
      <c r="B21" s="12" t="s">
        <v>26</v>
      </c>
      <c r="C21" s="12" t="s">
        <v>126</v>
      </c>
      <c r="D21" s="12" t="s">
        <v>128</v>
      </c>
      <c r="E21" s="12" t="s">
        <v>168</v>
      </c>
      <c r="F21" s="12"/>
      <c r="G21" s="23">
        <f>G22+G25</f>
        <v>16172</v>
      </c>
      <c r="H21" s="23">
        <f>H22+H25</f>
        <v>6117.499999999999</v>
      </c>
      <c r="I21" s="32">
        <f t="shared" si="0"/>
        <v>37.82772693544397</v>
      </c>
    </row>
    <row r="22" spans="1:9" ht="52.5" outlineLevel="2">
      <c r="A22" s="11" t="s">
        <v>157</v>
      </c>
      <c r="B22" s="12" t="s">
        <v>26</v>
      </c>
      <c r="C22" s="12" t="s">
        <v>126</v>
      </c>
      <c r="D22" s="12" t="s">
        <v>128</v>
      </c>
      <c r="E22" s="12" t="s">
        <v>169</v>
      </c>
      <c r="F22" s="12"/>
      <c r="G22" s="23">
        <f>SUM(G23:G24)</f>
        <v>14500</v>
      </c>
      <c r="H22" s="23">
        <f>SUM(H23:H24)</f>
        <v>5398.299999999999</v>
      </c>
      <c r="I22" s="32">
        <f t="shared" si="0"/>
        <v>37.229655172413786</v>
      </c>
    </row>
    <row r="23" spans="1:9" ht="26.25" outlineLevel="2">
      <c r="A23" s="11" t="s">
        <v>105</v>
      </c>
      <c r="B23" s="12" t="s">
        <v>26</v>
      </c>
      <c r="C23" s="12" t="s">
        <v>126</v>
      </c>
      <c r="D23" s="12" t="s">
        <v>128</v>
      </c>
      <c r="E23" s="12" t="s">
        <v>169</v>
      </c>
      <c r="F23" s="12" t="s">
        <v>158</v>
      </c>
      <c r="G23" s="23">
        <v>11300</v>
      </c>
      <c r="H23" s="36">
        <v>4182.7</v>
      </c>
      <c r="I23" s="32">
        <f t="shared" si="0"/>
        <v>37.01504424778761</v>
      </c>
    </row>
    <row r="24" spans="1:9" ht="55.5" customHeight="1" outlineLevel="2">
      <c r="A24" s="11" t="s">
        <v>106</v>
      </c>
      <c r="B24" s="12" t="s">
        <v>26</v>
      </c>
      <c r="C24" s="12" t="s">
        <v>126</v>
      </c>
      <c r="D24" s="12" t="s">
        <v>128</v>
      </c>
      <c r="E24" s="12" t="s">
        <v>169</v>
      </c>
      <c r="F24" s="12" t="s">
        <v>104</v>
      </c>
      <c r="G24" s="23">
        <v>3200</v>
      </c>
      <c r="H24" s="35">
        <v>1215.6</v>
      </c>
      <c r="I24" s="32">
        <f t="shared" si="0"/>
        <v>37.9875</v>
      </c>
    </row>
    <row r="25" spans="1:9" ht="39" outlineLevel="2">
      <c r="A25" s="11" t="s">
        <v>159</v>
      </c>
      <c r="B25" s="12" t="s">
        <v>26</v>
      </c>
      <c r="C25" s="12" t="s">
        <v>126</v>
      </c>
      <c r="D25" s="12" t="s">
        <v>128</v>
      </c>
      <c r="E25" s="12" t="s">
        <v>170</v>
      </c>
      <c r="F25" s="12"/>
      <c r="G25" s="23">
        <f>SUM(G26:G27)</f>
        <v>1672</v>
      </c>
      <c r="H25" s="23">
        <f>SUM(H26:H27)</f>
        <v>719.2</v>
      </c>
      <c r="I25" s="32">
        <f t="shared" si="0"/>
        <v>43.014354066985646</v>
      </c>
    </row>
    <row r="26" spans="1:9" ht="26.25" outlineLevel="2">
      <c r="A26" s="11" t="s">
        <v>105</v>
      </c>
      <c r="B26" s="12" t="s">
        <v>26</v>
      </c>
      <c r="C26" s="12" t="s">
        <v>126</v>
      </c>
      <c r="D26" s="12" t="s">
        <v>128</v>
      </c>
      <c r="E26" s="12" t="s">
        <v>170</v>
      </c>
      <c r="F26" s="12" t="s">
        <v>158</v>
      </c>
      <c r="G26" s="23">
        <v>1285</v>
      </c>
      <c r="H26" s="35">
        <v>558.5</v>
      </c>
      <c r="I26" s="32">
        <f t="shared" si="0"/>
        <v>43.463035019455255</v>
      </c>
    </row>
    <row r="27" spans="1:9" ht="52.5" outlineLevel="2">
      <c r="A27" s="11" t="s">
        <v>106</v>
      </c>
      <c r="B27" s="12" t="s">
        <v>26</v>
      </c>
      <c r="C27" s="12" t="s">
        <v>126</v>
      </c>
      <c r="D27" s="12" t="s">
        <v>128</v>
      </c>
      <c r="E27" s="12" t="s">
        <v>170</v>
      </c>
      <c r="F27" s="12" t="s">
        <v>104</v>
      </c>
      <c r="G27" s="23">
        <v>387</v>
      </c>
      <c r="H27" s="35">
        <v>160.7</v>
      </c>
      <c r="I27" s="32">
        <f t="shared" si="0"/>
        <v>41.524547803617565</v>
      </c>
    </row>
    <row r="28" spans="1:9" ht="12.75" outlineLevel="2">
      <c r="A28" s="11" t="s">
        <v>0</v>
      </c>
      <c r="B28" s="12" t="s">
        <v>26</v>
      </c>
      <c r="C28" s="12" t="s">
        <v>126</v>
      </c>
      <c r="D28" s="12" t="s">
        <v>128</v>
      </c>
      <c r="E28" s="12" t="s">
        <v>171</v>
      </c>
      <c r="F28" s="12"/>
      <c r="G28" s="23">
        <f>G29</f>
        <v>3925</v>
      </c>
      <c r="H28" s="23">
        <f>H29</f>
        <v>1748.5</v>
      </c>
      <c r="I28" s="32">
        <f t="shared" si="0"/>
        <v>44.54777070063694</v>
      </c>
    </row>
    <row r="29" spans="1:9" ht="52.5" outlineLevel="2">
      <c r="A29" s="11" t="s">
        <v>1</v>
      </c>
      <c r="B29" s="12" t="s">
        <v>26</v>
      </c>
      <c r="C29" s="12" t="s">
        <v>126</v>
      </c>
      <c r="D29" s="12" t="s">
        <v>128</v>
      </c>
      <c r="E29" s="12" t="s">
        <v>172</v>
      </c>
      <c r="F29" s="12"/>
      <c r="G29" s="23">
        <f>SUM(G30:G34)</f>
        <v>3925</v>
      </c>
      <c r="H29" s="23">
        <f>SUM(H30:H34)</f>
        <v>1748.5</v>
      </c>
      <c r="I29" s="32">
        <f t="shared" si="0"/>
        <v>44.54777070063694</v>
      </c>
    </row>
    <row r="30" spans="1:9" ht="26.25" outlineLevel="2">
      <c r="A30" s="11" t="s">
        <v>105</v>
      </c>
      <c r="B30" s="12" t="s">
        <v>26</v>
      </c>
      <c r="C30" s="12" t="s">
        <v>126</v>
      </c>
      <c r="D30" s="12" t="s">
        <v>128</v>
      </c>
      <c r="E30" s="12" t="s">
        <v>172</v>
      </c>
      <c r="F30" s="12" t="s">
        <v>158</v>
      </c>
      <c r="G30" s="23">
        <v>1305</v>
      </c>
      <c r="H30" s="35">
        <v>611.4</v>
      </c>
      <c r="I30" s="32">
        <f t="shared" si="0"/>
        <v>46.85057471264368</v>
      </c>
    </row>
    <row r="31" spans="1:9" ht="39" outlineLevel="2">
      <c r="A31" s="11" t="s">
        <v>3</v>
      </c>
      <c r="B31" s="12" t="s">
        <v>26</v>
      </c>
      <c r="C31" s="12" t="s">
        <v>126</v>
      </c>
      <c r="D31" s="12" t="s">
        <v>128</v>
      </c>
      <c r="E31" s="12" t="s">
        <v>172</v>
      </c>
      <c r="F31" s="12" t="s">
        <v>2</v>
      </c>
      <c r="G31" s="23">
        <v>10</v>
      </c>
      <c r="H31" s="35">
        <v>4.4</v>
      </c>
      <c r="I31" s="32">
        <f t="shared" si="0"/>
        <v>44.00000000000001</v>
      </c>
    </row>
    <row r="32" spans="1:9" ht="52.5" outlineLevel="2">
      <c r="A32" s="11" t="s">
        <v>106</v>
      </c>
      <c r="B32" s="12" t="s">
        <v>26</v>
      </c>
      <c r="C32" s="12" t="s">
        <v>126</v>
      </c>
      <c r="D32" s="12" t="s">
        <v>128</v>
      </c>
      <c r="E32" s="12" t="s">
        <v>172</v>
      </c>
      <c r="F32" s="12" t="s">
        <v>104</v>
      </c>
      <c r="G32" s="23">
        <v>395</v>
      </c>
      <c r="H32" s="35">
        <v>144.6</v>
      </c>
      <c r="I32" s="32">
        <f t="shared" si="0"/>
        <v>36.60759493670886</v>
      </c>
    </row>
    <row r="33" spans="1:9" ht="39" outlineLevel="2">
      <c r="A33" s="11" t="s">
        <v>154</v>
      </c>
      <c r="B33" s="12" t="s">
        <v>26</v>
      </c>
      <c r="C33" s="12" t="s">
        <v>126</v>
      </c>
      <c r="D33" s="12" t="s">
        <v>128</v>
      </c>
      <c r="E33" s="12" t="s">
        <v>172</v>
      </c>
      <c r="F33" s="12" t="s">
        <v>153</v>
      </c>
      <c r="G33" s="23">
        <v>2075</v>
      </c>
      <c r="H33" s="35">
        <v>978.9</v>
      </c>
      <c r="I33" s="32">
        <f t="shared" si="0"/>
        <v>47.17590361445783</v>
      </c>
    </row>
    <row r="34" spans="1:9" ht="39" outlineLevel="2">
      <c r="A34" s="11" t="s">
        <v>154</v>
      </c>
      <c r="B34" s="12" t="s">
        <v>26</v>
      </c>
      <c r="C34" s="12" t="s">
        <v>126</v>
      </c>
      <c r="D34" s="12" t="s">
        <v>128</v>
      </c>
      <c r="E34" s="12" t="s">
        <v>172</v>
      </c>
      <c r="F34" s="12" t="s">
        <v>152</v>
      </c>
      <c r="G34" s="23">
        <v>140</v>
      </c>
      <c r="H34" s="35">
        <v>9.2</v>
      </c>
      <c r="I34" s="32">
        <f t="shared" si="0"/>
        <v>6.571428571428571</v>
      </c>
    </row>
    <row r="35" spans="1:10" s="8" customFormat="1" ht="12.75" outlineLevel="1">
      <c r="A35" s="7" t="s">
        <v>6</v>
      </c>
      <c r="B35" s="1" t="s">
        <v>26</v>
      </c>
      <c r="C35" s="1" t="s">
        <v>126</v>
      </c>
      <c r="D35" s="1" t="s">
        <v>114</v>
      </c>
      <c r="E35" s="1" t="s">
        <v>124</v>
      </c>
      <c r="F35" s="1"/>
      <c r="G35" s="22">
        <f aca="true" t="shared" si="1" ref="G35:H38">G36</f>
        <v>500</v>
      </c>
      <c r="H35" s="22">
        <f t="shared" si="1"/>
        <v>0</v>
      </c>
      <c r="I35" s="32">
        <f t="shared" si="0"/>
        <v>0</v>
      </c>
      <c r="J35" s="29"/>
    </row>
    <row r="36" spans="1:10" ht="26.25" outlineLevel="2">
      <c r="A36" s="7" t="s">
        <v>155</v>
      </c>
      <c r="B36" s="1" t="s">
        <v>26</v>
      </c>
      <c r="C36" s="1" t="s">
        <v>126</v>
      </c>
      <c r="D36" s="1" t="s">
        <v>114</v>
      </c>
      <c r="E36" s="1" t="s">
        <v>167</v>
      </c>
      <c r="F36" s="1"/>
      <c r="G36" s="22">
        <f t="shared" si="1"/>
        <v>500</v>
      </c>
      <c r="H36" s="22">
        <f t="shared" si="1"/>
        <v>0</v>
      </c>
      <c r="I36" s="32">
        <f t="shared" si="0"/>
        <v>0</v>
      </c>
      <c r="J36" s="29"/>
    </row>
    <row r="37" spans="1:10" ht="12.75" outlineLevel="2">
      <c r="A37" s="11" t="s">
        <v>7</v>
      </c>
      <c r="B37" s="12" t="s">
        <v>26</v>
      </c>
      <c r="C37" s="12" t="s">
        <v>126</v>
      </c>
      <c r="D37" s="12" t="s">
        <v>114</v>
      </c>
      <c r="E37" s="12" t="s">
        <v>173</v>
      </c>
      <c r="F37" s="12"/>
      <c r="G37" s="23">
        <f t="shared" si="1"/>
        <v>500</v>
      </c>
      <c r="H37" s="23">
        <f t="shared" si="1"/>
        <v>0</v>
      </c>
      <c r="I37" s="32">
        <f t="shared" si="0"/>
        <v>0</v>
      </c>
      <c r="J37" s="29"/>
    </row>
    <row r="38" spans="1:10" ht="26.25" outlineLevel="2">
      <c r="A38" s="11" t="s">
        <v>8</v>
      </c>
      <c r="B38" s="12" t="s">
        <v>26</v>
      </c>
      <c r="C38" s="12" t="s">
        <v>126</v>
      </c>
      <c r="D38" s="12" t="s">
        <v>114</v>
      </c>
      <c r="E38" s="12" t="s">
        <v>28</v>
      </c>
      <c r="F38" s="12"/>
      <c r="G38" s="23">
        <f t="shared" si="1"/>
        <v>500</v>
      </c>
      <c r="H38" s="23">
        <f t="shared" si="1"/>
        <v>0</v>
      </c>
      <c r="I38" s="32">
        <f t="shared" si="0"/>
        <v>0</v>
      </c>
      <c r="J38" s="29"/>
    </row>
    <row r="39" spans="1:10" ht="12.75" outlineLevel="2">
      <c r="A39" s="11" t="s">
        <v>10</v>
      </c>
      <c r="B39" s="12" t="s">
        <v>26</v>
      </c>
      <c r="C39" s="12" t="s">
        <v>126</v>
      </c>
      <c r="D39" s="12" t="s">
        <v>114</v>
      </c>
      <c r="E39" s="12" t="s">
        <v>174</v>
      </c>
      <c r="F39" s="12" t="s">
        <v>9</v>
      </c>
      <c r="G39" s="23">
        <v>500</v>
      </c>
      <c r="H39" s="31"/>
      <c r="I39" s="32">
        <f t="shared" si="0"/>
        <v>0</v>
      </c>
      <c r="J39" s="29"/>
    </row>
    <row r="40" spans="1:10" s="8" customFormat="1" ht="12.75" outlineLevel="1">
      <c r="A40" s="7" t="s">
        <v>11</v>
      </c>
      <c r="B40" s="1" t="s">
        <v>26</v>
      </c>
      <c r="C40" s="1" t="s">
        <v>126</v>
      </c>
      <c r="D40" s="1" t="s">
        <v>116</v>
      </c>
      <c r="E40" s="1" t="s">
        <v>124</v>
      </c>
      <c r="F40" s="1"/>
      <c r="G40" s="5">
        <f>G41</f>
        <v>3791.1899999999996</v>
      </c>
      <c r="H40" s="5">
        <f>H41</f>
        <v>1561.3</v>
      </c>
      <c r="I40" s="38">
        <f t="shared" si="0"/>
        <v>41.18232006309365</v>
      </c>
      <c r="J40" s="29"/>
    </row>
    <row r="41" spans="1:10" ht="26.25" outlineLevel="2">
      <c r="A41" s="7" t="s">
        <v>155</v>
      </c>
      <c r="B41" s="1" t="s">
        <v>26</v>
      </c>
      <c r="C41" s="1" t="s">
        <v>126</v>
      </c>
      <c r="D41" s="1" t="s">
        <v>116</v>
      </c>
      <c r="E41" s="1" t="s">
        <v>167</v>
      </c>
      <c r="F41" s="1"/>
      <c r="G41" s="5">
        <f>G47+G42</f>
        <v>3791.1899999999996</v>
      </c>
      <c r="H41" s="5">
        <f>H47+H42</f>
        <v>1561.3</v>
      </c>
      <c r="I41" s="38">
        <f t="shared" si="0"/>
        <v>41.18232006309365</v>
      </c>
      <c r="J41" s="29"/>
    </row>
    <row r="42" spans="1:9" ht="26.25" outlineLevel="2">
      <c r="A42" s="11" t="s">
        <v>156</v>
      </c>
      <c r="B42" s="12" t="s">
        <v>26</v>
      </c>
      <c r="C42" s="12" t="s">
        <v>126</v>
      </c>
      <c r="D42" s="12" t="s">
        <v>116</v>
      </c>
      <c r="E42" s="12" t="s">
        <v>180</v>
      </c>
      <c r="F42" s="12"/>
      <c r="G42" s="23">
        <f>G43</f>
        <v>598.5</v>
      </c>
      <c r="H42" s="23">
        <f>H43</f>
        <v>244.70000000000002</v>
      </c>
      <c r="I42" s="32">
        <f t="shared" si="0"/>
        <v>40.88554720133668</v>
      </c>
    </row>
    <row r="43" spans="1:9" ht="78.75" outlineLevel="2">
      <c r="A43" s="15" t="s">
        <v>194</v>
      </c>
      <c r="B43" s="12" t="s">
        <v>26</v>
      </c>
      <c r="C43" s="12" t="s">
        <v>126</v>
      </c>
      <c r="D43" s="12" t="s">
        <v>116</v>
      </c>
      <c r="E43" s="12" t="s">
        <v>175</v>
      </c>
      <c r="F43" s="12"/>
      <c r="G43" s="23">
        <f>SUM(G44:G46)</f>
        <v>598.5</v>
      </c>
      <c r="H43" s="23">
        <f>SUM(H44:H46)</f>
        <v>244.70000000000002</v>
      </c>
      <c r="I43" s="32">
        <f t="shared" si="0"/>
        <v>40.88554720133668</v>
      </c>
    </row>
    <row r="44" spans="1:9" ht="30" customHeight="1" outlineLevel="2">
      <c r="A44" s="11" t="s">
        <v>105</v>
      </c>
      <c r="B44" s="12" t="s">
        <v>26</v>
      </c>
      <c r="C44" s="12" t="s">
        <v>126</v>
      </c>
      <c r="D44" s="12" t="s">
        <v>116</v>
      </c>
      <c r="E44" s="12" t="s">
        <v>175</v>
      </c>
      <c r="F44" s="12" t="s">
        <v>158</v>
      </c>
      <c r="G44" s="23">
        <v>431.1</v>
      </c>
      <c r="H44" s="35">
        <v>199.3</v>
      </c>
      <c r="I44" s="32">
        <f t="shared" si="0"/>
        <v>46.23057295291116</v>
      </c>
    </row>
    <row r="45" spans="1:9" ht="57.75" customHeight="1" outlineLevel="2">
      <c r="A45" s="11" t="s">
        <v>106</v>
      </c>
      <c r="B45" s="12" t="s">
        <v>26</v>
      </c>
      <c r="C45" s="12" t="s">
        <v>126</v>
      </c>
      <c r="D45" s="12" t="s">
        <v>116</v>
      </c>
      <c r="E45" s="12" t="s">
        <v>175</v>
      </c>
      <c r="F45" s="12" t="s">
        <v>104</v>
      </c>
      <c r="G45" s="23">
        <v>130.2</v>
      </c>
      <c r="H45" s="35">
        <v>45.4</v>
      </c>
      <c r="I45" s="32">
        <f t="shared" si="0"/>
        <v>34.86943164362519</v>
      </c>
    </row>
    <row r="46" spans="1:9" ht="57.75" customHeight="1" outlineLevel="2">
      <c r="A46" s="11" t="s">
        <v>154</v>
      </c>
      <c r="B46" s="12" t="s">
        <v>26</v>
      </c>
      <c r="C46" s="12" t="s">
        <v>126</v>
      </c>
      <c r="D46" s="12" t="s">
        <v>116</v>
      </c>
      <c r="E46" s="12" t="s">
        <v>175</v>
      </c>
      <c r="F46" s="12" t="s">
        <v>153</v>
      </c>
      <c r="G46" s="23">
        <v>37.2</v>
      </c>
      <c r="H46" s="35"/>
      <c r="I46" s="32">
        <f t="shared" si="0"/>
        <v>0</v>
      </c>
    </row>
    <row r="47" spans="1:9" ht="12.75" outlineLevel="2">
      <c r="A47" s="11" t="s">
        <v>7</v>
      </c>
      <c r="B47" s="12" t="s">
        <v>26</v>
      </c>
      <c r="C47" s="12" t="s">
        <v>126</v>
      </c>
      <c r="D47" s="12" t="s">
        <v>116</v>
      </c>
      <c r="E47" s="12" t="s">
        <v>173</v>
      </c>
      <c r="F47" s="12"/>
      <c r="G47" s="23">
        <f>G48+G55+G57+G59+G61+G63+G65+G67</f>
        <v>3192.6899999999996</v>
      </c>
      <c r="H47" s="23">
        <f>H48+H55+H57+H59+H61+H63+H65+H67</f>
        <v>1316.6</v>
      </c>
      <c r="I47" s="32">
        <f t="shared" si="0"/>
        <v>41.237952948767344</v>
      </c>
    </row>
    <row r="48" spans="1:9" ht="39" outlineLevel="2">
      <c r="A48" s="11" t="s">
        <v>184</v>
      </c>
      <c r="B48" s="12" t="s">
        <v>26</v>
      </c>
      <c r="C48" s="12" t="s">
        <v>126</v>
      </c>
      <c r="D48" s="12" t="s">
        <v>116</v>
      </c>
      <c r="E48" s="12" t="s">
        <v>15</v>
      </c>
      <c r="F48" s="12"/>
      <c r="G48" s="23">
        <f>G49+G50+G51+G52+G53+G54</f>
        <v>775.6899999999998</v>
      </c>
      <c r="H48" s="23">
        <f>H49+H50+H51+H52+H53+H54</f>
        <v>388.19999999999993</v>
      </c>
      <c r="I48" s="32">
        <f t="shared" si="0"/>
        <v>50.04576570537199</v>
      </c>
    </row>
    <row r="49" spans="1:9" ht="36" customHeight="1" outlineLevel="2">
      <c r="A49" s="11" t="s">
        <v>132</v>
      </c>
      <c r="B49" s="12" t="s">
        <v>26</v>
      </c>
      <c r="C49" s="12" t="s">
        <v>126</v>
      </c>
      <c r="D49" s="12" t="s">
        <v>116</v>
      </c>
      <c r="E49" s="12" t="s">
        <v>183</v>
      </c>
      <c r="F49" s="12" t="s">
        <v>165</v>
      </c>
      <c r="G49" s="23">
        <v>326.2</v>
      </c>
      <c r="H49" s="35">
        <v>163.1</v>
      </c>
      <c r="I49" s="32">
        <f t="shared" si="0"/>
        <v>50</v>
      </c>
    </row>
    <row r="50" spans="1:9" ht="46.5" customHeight="1" outlineLevel="2">
      <c r="A50" s="21" t="s">
        <v>160</v>
      </c>
      <c r="B50" s="12" t="s">
        <v>26</v>
      </c>
      <c r="C50" s="12" t="s">
        <v>126</v>
      </c>
      <c r="D50" s="12" t="s">
        <v>116</v>
      </c>
      <c r="E50" s="12" t="s">
        <v>16</v>
      </c>
      <c r="F50" s="12" t="s">
        <v>165</v>
      </c>
      <c r="G50" s="23">
        <v>59.37</v>
      </c>
      <c r="H50" s="36">
        <v>30</v>
      </c>
      <c r="I50" s="32">
        <f t="shared" si="0"/>
        <v>50.53057099545225</v>
      </c>
    </row>
    <row r="51" spans="1:9" ht="48" customHeight="1" outlineLevel="2">
      <c r="A51" s="21" t="s">
        <v>161</v>
      </c>
      <c r="B51" s="12" t="s">
        <v>26</v>
      </c>
      <c r="C51" s="12" t="s">
        <v>126</v>
      </c>
      <c r="D51" s="12" t="s">
        <v>116</v>
      </c>
      <c r="E51" s="12" t="s">
        <v>17</v>
      </c>
      <c r="F51" s="12" t="s">
        <v>165</v>
      </c>
      <c r="G51" s="23">
        <v>140.6</v>
      </c>
      <c r="H51" s="35">
        <v>70.3</v>
      </c>
      <c r="I51" s="32">
        <f t="shared" si="0"/>
        <v>50</v>
      </c>
    </row>
    <row r="52" spans="1:9" ht="52.5" outlineLevel="2">
      <c r="A52" s="21" t="s">
        <v>162</v>
      </c>
      <c r="B52" s="12" t="s">
        <v>26</v>
      </c>
      <c r="C52" s="12" t="s">
        <v>126</v>
      </c>
      <c r="D52" s="12" t="s">
        <v>116</v>
      </c>
      <c r="E52" s="12" t="s">
        <v>18</v>
      </c>
      <c r="F52" s="12" t="s">
        <v>165</v>
      </c>
      <c r="G52" s="23">
        <v>36.78</v>
      </c>
      <c r="H52" s="35">
        <v>18.4</v>
      </c>
      <c r="I52" s="32">
        <f t="shared" si="0"/>
        <v>50.02718868950517</v>
      </c>
    </row>
    <row r="53" spans="1:9" ht="39" outlineLevel="2">
      <c r="A53" s="21" t="s">
        <v>163</v>
      </c>
      <c r="B53" s="12" t="s">
        <v>26</v>
      </c>
      <c r="C53" s="12" t="s">
        <v>126</v>
      </c>
      <c r="D53" s="12" t="s">
        <v>116</v>
      </c>
      <c r="E53" s="12" t="s">
        <v>19</v>
      </c>
      <c r="F53" s="12" t="s">
        <v>165</v>
      </c>
      <c r="G53" s="23">
        <v>105.8</v>
      </c>
      <c r="H53" s="35">
        <v>52.9</v>
      </c>
      <c r="I53" s="32">
        <f t="shared" si="0"/>
        <v>50</v>
      </c>
    </row>
    <row r="54" spans="1:9" ht="39" outlineLevel="2">
      <c r="A54" s="21" t="s">
        <v>164</v>
      </c>
      <c r="B54" s="12" t="s">
        <v>26</v>
      </c>
      <c r="C54" s="12" t="s">
        <v>126</v>
      </c>
      <c r="D54" s="12" t="s">
        <v>116</v>
      </c>
      <c r="E54" s="12" t="s">
        <v>20</v>
      </c>
      <c r="F54" s="12" t="s">
        <v>165</v>
      </c>
      <c r="G54" s="23">
        <v>106.94</v>
      </c>
      <c r="H54" s="35">
        <v>53.5</v>
      </c>
      <c r="I54" s="32">
        <f t="shared" si="0"/>
        <v>50.028053113895645</v>
      </c>
    </row>
    <row r="55" spans="1:9" ht="26.25" outlineLevel="2">
      <c r="A55" s="11" t="s">
        <v>155</v>
      </c>
      <c r="B55" s="12" t="s">
        <v>26</v>
      </c>
      <c r="C55" s="12" t="s">
        <v>126</v>
      </c>
      <c r="D55" s="12" t="s">
        <v>116</v>
      </c>
      <c r="E55" s="12" t="s">
        <v>130</v>
      </c>
      <c r="F55" s="12"/>
      <c r="G55" s="23">
        <f>G56</f>
        <v>800</v>
      </c>
      <c r="H55" s="23">
        <f>H56</f>
        <v>280.6</v>
      </c>
      <c r="I55" s="32">
        <f t="shared" si="0"/>
        <v>35.075</v>
      </c>
    </row>
    <row r="56" spans="1:9" ht="52.5" outlineLevel="2">
      <c r="A56" s="21" t="s">
        <v>107</v>
      </c>
      <c r="B56" s="12" t="s">
        <v>26</v>
      </c>
      <c r="C56" s="12" t="s">
        <v>126</v>
      </c>
      <c r="D56" s="12" t="s">
        <v>116</v>
      </c>
      <c r="E56" s="12" t="s">
        <v>130</v>
      </c>
      <c r="F56" s="12" t="s">
        <v>153</v>
      </c>
      <c r="G56" s="23">
        <v>800</v>
      </c>
      <c r="H56" s="35">
        <v>280.6</v>
      </c>
      <c r="I56" s="32">
        <f t="shared" si="0"/>
        <v>35.075</v>
      </c>
    </row>
    <row r="57" spans="1:9" ht="39" outlineLevel="2">
      <c r="A57" s="21" t="s">
        <v>134</v>
      </c>
      <c r="B57" s="12" t="s">
        <v>26</v>
      </c>
      <c r="C57" s="12" t="s">
        <v>126</v>
      </c>
      <c r="D57" s="12" t="s">
        <v>116</v>
      </c>
      <c r="E57" s="12" t="s">
        <v>176</v>
      </c>
      <c r="F57" s="12"/>
      <c r="G57" s="23">
        <f>G58</f>
        <v>100</v>
      </c>
      <c r="H57" s="23">
        <f>H58</f>
        <v>0</v>
      </c>
      <c r="I57" s="32">
        <f t="shared" si="0"/>
        <v>0</v>
      </c>
    </row>
    <row r="58" spans="1:9" ht="16.5" customHeight="1" outlineLevel="2">
      <c r="A58" s="11" t="s">
        <v>5</v>
      </c>
      <c r="B58" s="12" t="s">
        <v>26</v>
      </c>
      <c r="C58" s="12" t="s">
        <v>126</v>
      </c>
      <c r="D58" s="12" t="s">
        <v>116</v>
      </c>
      <c r="E58" s="12" t="s">
        <v>176</v>
      </c>
      <c r="F58" s="12" t="s">
        <v>4</v>
      </c>
      <c r="G58" s="23">
        <v>100</v>
      </c>
      <c r="H58" s="35"/>
      <c r="I58" s="32">
        <f t="shared" si="0"/>
        <v>0</v>
      </c>
    </row>
    <row r="59" spans="1:9" ht="39" outlineLevel="2">
      <c r="A59" s="11" t="s">
        <v>135</v>
      </c>
      <c r="B59" s="12" t="s">
        <v>26</v>
      </c>
      <c r="C59" s="12" t="s">
        <v>126</v>
      </c>
      <c r="D59" s="12" t="s">
        <v>116</v>
      </c>
      <c r="E59" s="12" t="s">
        <v>177</v>
      </c>
      <c r="F59" s="12"/>
      <c r="G59" s="23">
        <f>SUM(G60:G60)</f>
        <v>1177</v>
      </c>
      <c r="H59" s="23">
        <f>SUM(H60:H60)</f>
        <v>520.5</v>
      </c>
      <c r="I59" s="32">
        <f t="shared" si="0"/>
        <v>44.22259983007646</v>
      </c>
    </row>
    <row r="60" spans="1:9" ht="39" outlineLevel="2">
      <c r="A60" s="11" t="s">
        <v>154</v>
      </c>
      <c r="B60" s="12" t="s">
        <v>26</v>
      </c>
      <c r="C60" s="12" t="s">
        <v>126</v>
      </c>
      <c r="D60" s="12" t="s">
        <v>116</v>
      </c>
      <c r="E60" s="12" t="s">
        <v>177</v>
      </c>
      <c r="F60" s="12" t="s">
        <v>153</v>
      </c>
      <c r="G60" s="23">
        <v>1177</v>
      </c>
      <c r="H60" s="35">
        <v>520.5</v>
      </c>
      <c r="I60" s="32">
        <f t="shared" si="0"/>
        <v>44.22259983007646</v>
      </c>
    </row>
    <row r="61" spans="1:9" ht="39" outlineLevel="2">
      <c r="A61" s="11" t="s">
        <v>135</v>
      </c>
      <c r="B61" s="12" t="s">
        <v>26</v>
      </c>
      <c r="C61" s="12" t="s">
        <v>126</v>
      </c>
      <c r="D61" s="12" t="s">
        <v>116</v>
      </c>
      <c r="E61" s="12" t="s">
        <v>177</v>
      </c>
      <c r="F61" s="12"/>
      <c r="G61" s="23">
        <f>SUM(G62:G62)</f>
        <v>40</v>
      </c>
      <c r="H61" s="23">
        <f>SUM(H62:H62)</f>
        <v>32.7</v>
      </c>
      <c r="I61" s="32">
        <f t="shared" si="0"/>
        <v>81.75000000000001</v>
      </c>
    </row>
    <row r="62" spans="1:9" ht="39" outlineLevel="2">
      <c r="A62" s="11" t="s">
        <v>154</v>
      </c>
      <c r="B62" s="12" t="s">
        <v>26</v>
      </c>
      <c r="C62" s="12" t="s">
        <v>126</v>
      </c>
      <c r="D62" s="12" t="s">
        <v>116</v>
      </c>
      <c r="E62" s="12" t="s">
        <v>177</v>
      </c>
      <c r="F62" s="12" t="s">
        <v>131</v>
      </c>
      <c r="G62" s="23">
        <v>40</v>
      </c>
      <c r="H62" s="35">
        <v>32.7</v>
      </c>
      <c r="I62" s="32">
        <f t="shared" si="0"/>
        <v>81.75000000000001</v>
      </c>
    </row>
    <row r="63" spans="1:9" ht="78.75" outlineLevel="2">
      <c r="A63" s="11" t="s">
        <v>136</v>
      </c>
      <c r="B63" s="12" t="s">
        <v>26</v>
      </c>
      <c r="C63" s="12" t="s">
        <v>126</v>
      </c>
      <c r="D63" s="12" t="s">
        <v>116</v>
      </c>
      <c r="E63" s="12" t="s">
        <v>178</v>
      </c>
      <c r="F63" s="12"/>
      <c r="G63" s="23">
        <f>G64</f>
        <v>100</v>
      </c>
      <c r="H63" s="35"/>
      <c r="I63" s="32">
        <f t="shared" si="0"/>
        <v>0</v>
      </c>
    </row>
    <row r="64" spans="1:9" ht="12.75" outlineLevel="2">
      <c r="A64" s="11" t="s">
        <v>138</v>
      </c>
      <c r="B64" s="12" t="s">
        <v>26</v>
      </c>
      <c r="C64" s="12" t="s">
        <v>126</v>
      </c>
      <c r="D64" s="12" t="s">
        <v>116</v>
      </c>
      <c r="E64" s="12" t="s">
        <v>178</v>
      </c>
      <c r="F64" s="12" t="s">
        <v>137</v>
      </c>
      <c r="G64" s="23">
        <v>100</v>
      </c>
      <c r="H64" s="35"/>
      <c r="I64" s="32">
        <f t="shared" si="0"/>
        <v>0</v>
      </c>
    </row>
    <row r="65" spans="1:9" ht="39" outlineLevel="2">
      <c r="A65" s="11" t="s">
        <v>139</v>
      </c>
      <c r="B65" s="12" t="s">
        <v>26</v>
      </c>
      <c r="C65" s="12" t="s">
        <v>126</v>
      </c>
      <c r="D65" s="12" t="s">
        <v>116</v>
      </c>
      <c r="E65" s="12" t="s">
        <v>179</v>
      </c>
      <c r="F65" s="12"/>
      <c r="G65" s="23">
        <f>G66</f>
        <v>100</v>
      </c>
      <c r="H65" s="23">
        <f>H66</f>
        <v>94.6</v>
      </c>
      <c r="I65" s="32">
        <f t="shared" si="0"/>
        <v>94.6</v>
      </c>
    </row>
    <row r="66" spans="1:9" ht="39" outlineLevel="2">
      <c r="A66" s="11" t="s">
        <v>154</v>
      </c>
      <c r="B66" s="12" t="s">
        <v>26</v>
      </c>
      <c r="C66" s="12" t="s">
        <v>126</v>
      </c>
      <c r="D66" s="12" t="s">
        <v>116</v>
      </c>
      <c r="E66" s="12" t="s">
        <v>179</v>
      </c>
      <c r="F66" s="12" t="s">
        <v>153</v>
      </c>
      <c r="G66" s="23">
        <v>100</v>
      </c>
      <c r="H66" s="35">
        <v>94.6</v>
      </c>
      <c r="I66" s="32">
        <f t="shared" si="0"/>
        <v>94.6</v>
      </c>
    </row>
    <row r="67" spans="1:9" ht="69" customHeight="1" outlineLevel="2">
      <c r="A67" s="21" t="s">
        <v>21</v>
      </c>
      <c r="B67" s="12" t="s">
        <v>26</v>
      </c>
      <c r="C67" s="12" t="s">
        <v>126</v>
      </c>
      <c r="D67" s="12" t="s">
        <v>116</v>
      </c>
      <c r="E67" s="12" t="s">
        <v>22</v>
      </c>
      <c r="F67" s="12"/>
      <c r="G67" s="23">
        <f>G68</f>
        <v>100</v>
      </c>
      <c r="H67" s="23">
        <f>H68</f>
        <v>0</v>
      </c>
      <c r="I67" s="32">
        <f t="shared" si="0"/>
        <v>0</v>
      </c>
    </row>
    <row r="68" spans="1:9" ht="39" outlineLevel="2">
      <c r="A68" s="11" t="s">
        <v>154</v>
      </c>
      <c r="B68" s="12" t="s">
        <v>26</v>
      </c>
      <c r="C68" s="12" t="s">
        <v>126</v>
      </c>
      <c r="D68" s="12" t="s">
        <v>116</v>
      </c>
      <c r="E68" s="12" t="s">
        <v>22</v>
      </c>
      <c r="F68" s="12" t="s">
        <v>153</v>
      </c>
      <c r="G68" s="23">
        <v>100</v>
      </c>
      <c r="H68" s="35"/>
      <c r="I68" s="32">
        <f t="shared" si="0"/>
        <v>0</v>
      </c>
    </row>
    <row r="69" spans="1:10" ht="12.75" outlineLevel="2">
      <c r="A69" s="7" t="s">
        <v>24</v>
      </c>
      <c r="B69" s="1" t="s">
        <v>26</v>
      </c>
      <c r="C69" s="1" t="s">
        <v>142</v>
      </c>
      <c r="D69" s="12"/>
      <c r="E69" s="1"/>
      <c r="F69" s="12"/>
      <c r="G69" s="5">
        <f>G70</f>
        <v>916.5</v>
      </c>
      <c r="H69" s="5">
        <f>H70</f>
        <v>427.29999999999995</v>
      </c>
      <c r="I69" s="38">
        <f t="shared" si="0"/>
        <v>46.623022367703214</v>
      </c>
      <c r="J69" s="29"/>
    </row>
    <row r="70" spans="1:10" ht="26.25" outlineLevel="2">
      <c r="A70" s="7" t="s">
        <v>155</v>
      </c>
      <c r="B70" s="1" t="s">
        <v>26</v>
      </c>
      <c r="C70" s="1" t="s">
        <v>142</v>
      </c>
      <c r="D70" s="1" t="s">
        <v>140</v>
      </c>
      <c r="E70" s="1" t="s">
        <v>167</v>
      </c>
      <c r="F70" s="12"/>
      <c r="G70" s="5">
        <f>G71</f>
        <v>916.5</v>
      </c>
      <c r="H70" s="5">
        <f>H71</f>
        <v>427.29999999999995</v>
      </c>
      <c r="I70" s="38">
        <f t="shared" si="0"/>
        <v>46.623022367703214</v>
      </c>
      <c r="J70" s="29"/>
    </row>
    <row r="71" spans="1:10" ht="12.75" outlineLevel="2">
      <c r="A71" s="27" t="s">
        <v>25</v>
      </c>
      <c r="B71" s="1" t="s">
        <v>26</v>
      </c>
      <c r="C71" s="1" t="s">
        <v>126</v>
      </c>
      <c r="D71" s="1" t="s">
        <v>116</v>
      </c>
      <c r="E71" s="12" t="s">
        <v>27</v>
      </c>
      <c r="F71" s="12"/>
      <c r="G71" s="23">
        <f>G72+G74</f>
        <v>916.5</v>
      </c>
      <c r="H71" s="23">
        <f>H72+H74</f>
        <v>427.29999999999995</v>
      </c>
      <c r="I71" s="32">
        <f t="shared" si="0"/>
        <v>46.623022367703214</v>
      </c>
      <c r="J71" s="29"/>
    </row>
    <row r="72" spans="1:10" ht="52.5" outlineLevel="2">
      <c r="A72" s="30" t="s">
        <v>23</v>
      </c>
      <c r="B72" s="12" t="s">
        <v>26</v>
      </c>
      <c r="C72" s="12" t="s">
        <v>142</v>
      </c>
      <c r="D72" s="12" t="s">
        <v>140</v>
      </c>
      <c r="E72" s="12" t="s">
        <v>27</v>
      </c>
      <c r="F72" s="29"/>
      <c r="G72" s="23">
        <f>G73</f>
        <v>710</v>
      </c>
      <c r="H72" s="23">
        <f>H73</f>
        <v>332.4</v>
      </c>
      <c r="I72" s="32">
        <f t="shared" si="0"/>
        <v>46.816901408450704</v>
      </c>
      <c r="J72" s="29"/>
    </row>
    <row r="73" spans="1:10" ht="26.25" outlineLevel="2">
      <c r="A73" s="11" t="s">
        <v>105</v>
      </c>
      <c r="B73" s="12" t="s">
        <v>26</v>
      </c>
      <c r="C73" s="12" t="s">
        <v>142</v>
      </c>
      <c r="D73" s="12" t="s">
        <v>140</v>
      </c>
      <c r="E73" s="12" t="s">
        <v>27</v>
      </c>
      <c r="F73" s="12" t="s">
        <v>158</v>
      </c>
      <c r="G73" s="23">
        <v>710</v>
      </c>
      <c r="H73" s="32">
        <v>332.4</v>
      </c>
      <c r="I73" s="32">
        <f t="shared" si="0"/>
        <v>46.816901408450704</v>
      </c>
      <c r="J73" s="29"/>
    </row>
    <row r="74" spans="1:10" ht="52.5" outlineLevel="2">
      <c r="A74" s="30" t="s">
        <v>23</v>
      </c>
      <c r="B74" s="12" t="s">
        <v>26</v>
      </c>
      <c r="C74" s="12" t="s">
        <v>142</v>
      </c>
      <c r="D74" s="12" t="s">
        <v>140</v>
      </c>
      <c r="E74" s="12" t="s">
        <v>27</v>
      </c>
      <c r="F74" s="29"/>
      <c r="G74" s="23">
        <f>G75</f>
        <v>206.5</v>
      </c>
      <c r="H74" s="23">
        <f>H75</f>
        <v>94.9</v>
      </c>
      <c r="I74" s="32">
        <f t="shared" si="0"/>
        <v>45.95641646489104</v>
      </c>
      <c r="J74" s="29"/>
    </row>
    <row r="75" spans="1:10" ht="52.5" outlineLevel="2">
      <c r="A75" s="11" t="s">
        <v>106</v>
      </c>
      <c r="B75" s="12" t="s">
        <v>26</v>
      </c>
      <c r="C75" s="12" t="s">
        <v>142</v>
      </c>
      <c r="D75" s="12" t="s">
        <v>140</v>
      </c>
      <c r="E75" s="12" t="s">
        <v>27</v>
      </c>
      <c r="F75" s="12" t="s">
        <v>104</v>
      </c>
      <c r="G75" s="23">
        <v>206.5</v>
      </c>
      <c r="H75" s="31">
        <v>94.9</v>
      </c>
      <c r="I75" s="32">
        <f t="shared" si="0"/>
        <v>45.95641646489104</v>
      </c>
      <c r="J75" s="29"/>
    </row>
    <row r="76" spans="1:10" s="9" customFormat="1" ht="39" outlineLevel="1">
      <c r="A76" s="7" t="s">
        <v>141</v>
      </c>
      <c r="B76" s="1" t="s">
        <v>26</v>
      </c>
      <c r="C76" s="1" t="s">
        <v>140</v>
      </c>
      <c r="D76" s="1" t="s">
        <v>124</v>
      </c>
      <c r="E76" s="1" t="s">
        <v>124</v>
      </c>
      <c r="F76" s="1"/>
      <c r="G76" s="5">
        <f>G77+G81</f>
        <v>440</v>
      </c>
      <c r="H76" s="5">
        <f>H77+H81</f>
        <v>78.1</v>
      </c>
      <c r="I76" s="38">
        <f aca="true" t="shared" si="2" ref="I76:I141">H76/G76*100</f>
        <v>17.75</v>
      </c>
      <c r="J76" s="29"/>
    </row>
    <row r="77" spans="1:10" s="8" customFormat="1" ht="12.75" outlineLevel="1">
      <c r="A77" s="7" t="s">
        <v>143</v>
      </c>
      <c r="B77" s="1" t="s">
        <v>26</v>
      </c>
      <c r="C77" s="1" t="s">
        <v>140</v>
      </c>
      <c r="D77" s="1" t="s">
        <v>142</v>
      </c>
      <c r="E77" s="1" t="s">
        <v>124</v>
      </c>
      <c r="F77" s="1"/>
      <c r="G77" s="5">
        <f aca="true" t="shared" si="3" ref="G77:H79">G78</f>
        <v>20</v>
      </c>
      <c r="H77" s="5">
        <f t="shared" si="3"/>
        <v>0</v>
      </c>
      <c r="I77" s="38">
        <f t="shared" si="2"/>
        <v>0</v>
      </c>
      <c r="J77" s="29"/>
    </row>
    <row r="78" spans="1:10" ht="26.25" outlineLevel="2">
      <c r="A78" s="7" t="s">
        <v>29</v>
      </c>
      <c r="B78" s="1" t="s">
        <v>26</v>
      </c>
      <c r="C78" s="1" t="s">
        <v>140</v>
      </c>
      <c r="D78" s="1" t="s">
        <v>142</v>
      </c>
      <c r="E78" s="1" t="s">
        <v>39</v>
      </c>
      <c r="F78" s="1"/>
      <c r="G78" s="5">
        <f t="shared" si="3"/>
        <v>20</v>
      </c>
      <c r="H78" s="5">
        <f t="shared" si="3"/>
        <v>0</v>
      </c>
      <c r="I78" s="38">
        <f t="shared" si="2"/>
        <v>0</v>
      </c>
      <c r="J78" s="29"/>
    </row>
    <row r="79" spans="1:10" ht="12.75" outlineLevel="2">
      <c r="A79" s="24" t="s">
        <v>56</v>
      </c>
      <c r="B79" s="1" t="s">
        <v>26</v>
      </c>
      <c r="C79" s="1" t="s">
        <v>140</v>
      </c>
      <c r="D79" s="1" t="s">
        <v>142</v>
      </c>
      <c r="E79" s="1" t="s">
        <v>57</v>
      </c>
      <c r="F79" s="1"/>
      <c r="G79" s="5">
        <f t="shared" si="3"/>
        <v>20</v>
      </c>
      <c r="H79" s="5">
        <f t="shared" si="3"/>
        <v>0</v>
      </c>
      <c r="I79" s="38">
        <f t="shared" si="2"/>
        <v>0</v>
      </c>
      <c r="J79" s="29"/>
    </row>
    <row r="80" spans="1:10" ht="104.25" customHeight="1" outlineLevel="2">
      <c r="A80" s="25" t="s">
        <v>31</v>
      </c>
      <c r="B80" s="12" t="s">
        <v>26</v>
      </c>
      <c r="C80" s="12" t="s">
        <v>140</v>
      </c>
      <c r="D80" s="12" t="s">
        <v>142</v>
      </c>
      <c r="E80" s="12" t="s">
        <v>32</v>
      </c>
      <c r="F80" s="12"/>
      <c r="G80" s="13">
        <v>20</v>
      </c>
      <c r="H80" s="31"/>
      <c r="I80" s="32">
        <f t="shared" si="2"/>
        <v>0</v>
      </c>
      <c r="J80" s="29"/>
    </row>
    <row r="81" spans="1:10" s="8" customFormat="1" ht="52.5" outlineLevel="1">
      <c r="A81" s="7" t="s">
        <v>145</v>
      </c>
      <c r="B81" s="1" t="s">
        <v>26</v>
      </c>
      <c r="C81" s="1" t="s">
        <v>140</v>
      </c>
      <c r="D81" s="1" t="s">
        <v>144</v>
      </c>
      <c r="E81" s="1" t="s">
        <v>124</v>
      </c>
      <c r="F81" s="1"/>
      <c r="G81" s="5">
        <f>G82</f>
        <v>420</v>
      </c>
      <c r="H81" s="5">
        <f>H82</f>
        <v>78.1</v>
      </c>
      <c r="I81" s="38">
        <f t="shared" si="2"/>
        <v>18.595238095238095</v>
      </c>
      <c r="J81" s="29"/>
    </row>
    <row r="82" spans="1:10" ht="26.25" outlineLevel="2">
      <c r="A82" s="7" t="s">
        <v>29</v>
      </c>
      <c r="B82" s="1" t="s">
        <v>26</v>
      </c>
      <c r="C82" s="1" t="s">
        <v>140</v>
      </c>
      <c r="D82" s="1" t="s">
        <v>144</v>
      </c>
      <c r="E82" s="1" t="s">
        <v>30</v>
      </c>
      <c r="F82" s="1"/>
      <c r="G82" s="5">
        <f>G83+G88</f>
        <v>420</v>
      </c>
      <c r="H82" s="5">
        <f>H83+H88</f>
        <v>78.1</v>
      </c>
      <c r="I82" s="38">
        <f t="shared" si="2"/>
        <v>18.595238095238095</v>
      </c>
      <c r="J82" s="29"/>
    </row>
    <row r="83" spans="1:10" ht="12.75" outlineLevel="2">
      <c r="A83" s="24" t="s">
        <v>56</v>
      </c>
      <c r="B83" s="1" t="s">
        <v>26</v>
      </c>
      <c r="C83" s="1" t="s">
        <v>140</v>
      </c>
      <c r="D83" s="1" t="s">
        <v>144</v>
      </c>
      <c r="E83" s="1" t="s">
        <v>57</v>
      </c>
      <c r="F83" s="1"/>
      <c r="G83" s="5">
        <f>G84+G86</f>
        <v>220</v>
      </c>
      <c r="H83" s="5">
        <f>H84+H86</f>
        <v>36.1</v>
      </c>
      <c r="I83" s="38">
        <f t="shared" si="2"/>
        <v>16.40909090909091</v>
      </c>
      <c r="J83" s="29"/>
    </row>
    <row r="84" spans="1:10" ht="93" customHeight="1" outlineLevel="2">
      <c r="A84" s="25" t="s">
        <v>33</v>
      </c>
      <c r="B84" s="1" t="s">
        <v>26</v>
      </c>
      <c r="C84" s="1" t="s">
        <v>140</v>
      </c>
      <c r="D84" s="1" t="s">
        <v>144</v>
      </c>
      <c r="E84" s="1" t="s">
        <v>35</v>
      </c>
      <c r="F84" s="1"/>
      <c r="G84" s="5">
        <f>G85</f>
        <v>20</v>
      </c>
      <c r="H84" s="5">
        <f>H85</f>
        <v>0</v>
      </c>
      <c r="I84" s="32">
        <f t="shared" si="2"/>
        <v>0</v>
      </c>
      <c r="J84" s="29"/>
    </row>
    <row r="85" spans="1:10" ht="39" outlineLevel="2">
      <c r="A85" s="11" t="s">
        <v>154</v>
      </c>
      <c r="B85" s="12" t="s">
        <v>26</v>
      </c>
      <c r="C85" s="12" t="s">
        <v>140</v>
      </c>
      <c r="D85" s="12" t="s">
        <v>144</v>
      </c>
      <c r="E85" s="12" t="s">
        <v>35</v>
      </c>
      <c r="F85" s="12" t="s">
        <v>153</v>
      </c>
      <c r="G85" s="13">
        <v>20</v>
      </c>
      <c r="H85" s="31"/>
      <c r="I85" s="32">
        <f t="shared" si="2"/>
        <v>0</v>
      </c>
      <c r="J85" s="29"/>
    </row>
    <row r="86" spans="1:10" ht="132" outlineLevel="2">
      <c r="A86" s="25" t="s">
        <v>34</v>
      </c>
      <c r="B86" s="1" t="s">
        <v>26</v>
      </c>
      <c r="C86" s="1" t="s">
        <v>140</v>
      </c>
      <c r="D86" s="1" t="s">
        <v>144</v>
      </c>
      <c r="E86" s="1" t="s">
        <v>36</v>
      </c>
      <c r="F86" s="1"/>
      <c r="G86" s="5">
        <f>G87</f>
        <v>200</v>
      </c>
      <c r="H86" s="5">
        <f>H87</f>
        <v>36.1</v>
      </c>
      <c r="I86" s="38">
        <f t="shared" si="2"/>
        <v>18.05</v>
      </c>
      <c r="J86" s="29"/>
    </row>
    <row r="87" spans="1:10" ht="39" outlineLevel="2">
      <c r="A87" s="11" t="s">
        <v>154</v>
      </c>
      <c r="B87" s="12" t="s">
        <v>26</v>
      </c>
      <c r="C87" s="12" t="s">
        <v>140</v>
      </c>
      <c r="D87" s="12" t="s">
        <v>144</v>
      </c>
      <c r="E87" s="12" t="s">
        <v>36</v>
      </c>
      <c r="F87" s="12" t="s">
        <v>153</v>
      </c>
      <c r="G87" s="13">
        <v>200</v>
      </c>
      <c r="H87" s="31">
        <v>36.1</v>
      </c>
      <c r="I87" s="32">
        <f t="shared" si="2"/>
        <v>18.05</v>
      </c>
      <c r="J87" s="29"/>
    </row>
    <row r="88" spans="1:10" ht="105" outlineLevel="2">
      <c r="A88" s="25" t="s">
        <v>37</v>
      </c>
      <c r="B88" s="1" t="s">
        <v>26</v>
      </c>
      <c r="C88" s="1" t="s">
        <v>140</v>
      </c>
      <c r="D88" s="1" t="s">
        <v>113</v>
      </c>
      <c r="E88" s="1" t="s">
        <v>38</v>
      </c>
      <c r="F88" s="1"/>
      <c r="G88" s="5">
        <f>G89</f>
        <v>200</v>
      </c>
      <c r="H88" s="5">
        <f>H89</f>
        <v>42</v>
      </c>
      <c r="I88" s="38">
        <f t="shared" si="2"/>
        <v>21</v>
      </c>
      <c r="J88" s="29"/>
    </row>
    <row r="89" spans="1:10" ht="39" outlineLevel="2">
      <c r="A89" s="11" t="s">
        <v>154</v>
      </c>
      <c r="B89" s="12" t="s">
        <v>26</v>
      </c>
      <c r="C89" s="12" t="s">
        <v>140</v>
      </c>
      <c r="D89" s="12" t="s">
        <v>113</v>
      </c>
      <c r="E89" s="12" t="s">
        <v>38</v>
      </c>
      <c r="F89" s="12" t="s">
        <v>153</v>
      </c>
      <c r="G89" s="13">
        <v>200</v>
      </c>
      <c r="H89" s="32">
        <v>42</v>
      </c>
      <c r="I89" s="32">
        <f t="shared" si="2"/>
        <v>21</v>
      </c>
      <c r="J89" s="29"/>
    </row>
    <row r="90" spans="1:10" s="9" customFormat="1" ht="12.75" outlineLevel="1">
      <c r="A90" s="7" t="s">
        <v>186</v>
      </c>
      <c r="B90" s="1" t="s">
        <v>26</v>
      </c>
      <c r="C90" s="1" t="s">
        <v>128</v>
      </c>
      <c r="D90" s="1" t="s">
        <v>124</v>
      </c>
      <c r="E90" s="1" t="s">
        <v>124</v>
      </c>
      <c r="F90" s="1"/>
      <c r="G90" s="5">
        <f>G91+G106+G110</f>
        <v>13602.6</v>
      </c>
      <c r="H90" s="5">
        <f>H91+H106+H110</f>
        <v>4268</v>
      </c>
      <c r="I90" s="38">
        <f t="shared" si="2"/>
        <v>31.37635452045932</v>
      </c>
      <c r="J90" s="29"/>
    </row>
    <row r="91" spans="1:10" s="8" customFormat="1" ht="12.75" outlineLevel="1">
      <c r="A91" s="7" t="s">
        <v>12</v>
      </c>
      <c r="B91" s="1" t="s">
        <v>26</v>
      </c>
      <c r="C91" s="1" t="s">
        <v>128</v>
      </c>
      <c r="D91" s="1" t="s">
        <v>144</v>
      </c>
      <c r="E91" s="1" t="s">
        <v>124</v>
      </c>
      <c r="F91" s="1"/>
      <c r="G91" s="5">
        <f>G92</f>
        <v>9482.6</v>
      </c>
      <c r="H91" s="5">
        <f>H92</f>
        <v>2262</v>
      </c>
      <c r="I91" s="38">
        <f t="shared" si="2"/>
        <v>23.854217197814943</v>
      </c>
      <c r="J91" s="29"/>
    </row>
    <row r="92" spans="1:10" ht="26.25" outlineLevel="2">
      <c r="A92" s="7" t="s">
        <v>29</v>
      </c>
      <c r="B92" s="1" t="s">
        <v>26</v>
      </c>
      <c r="C92" s="1" t="s">
        <v>128</v>
      </c>
      <c r="D92" s="1" t="s">
        <v>144</v>
      </c>
      <c r="E92" s="1" t="s">
        <v>39</v>
      </c>
      <c r="F92" s="1"/>
      <c r="G92" s="5">
        <f>G93</f>
        <v>9482.6</v>
      </c>
      <c r="H92" s="5">
        <f>H93</f>
        <v>2262</v>
      </c>
      <c r="I92" s="38">
        <f t="shared" si="2"/>
        <v>23.854217197814943</v>
      </c>
      <c r="J92" s="29"/>
    </row>
    <row r="93" spans="1:10" ht="26.25" outlineLevel="2">
      <c r="A93" s="7" t="s">
        <v>55</v>
      </c>
      <c r="B93" s="1" t="s">
        <v>26</v>
      </c>
      <c r="C93" s="1" t="s">
        <v>128</v>
      </c>
      <c r="D93" s="1" t="s">
        <v>144</v>
      </c>
      <c r="E93" s="1" t="s">
        <v>40</v>
      </c>
      <c r="F93" s="1"/>
      <c r="G93" s="5">
        <f>G94+G96+G100+G102+G104+G98</f>
        <v>9482.6</v>
      </c>
      <c r="H93" s="5">
        <f>H94+H96+H100+H102+H104+H98</f>
        <v>2262</v>
      </c>
      <c r="I93" s="38">
        <f t="shared" si="2"/>
        <v>23.854217197814943</v>
      </c>
      <c r="J93" s="29"/>
    </row>
    <row r="94" spans="1:10" ht="118.5" outlineLevel="2">
      <c r="A94" s="25" t="s">
        <v>41</v>
      </c>
      <c r="B94" s="12" t="s">
        <v>26</v>
      </c>
      <c r="C94" s="12" t="s">
        <v>128</v>
      </c>
      <c r="D94" s="12" t="s">
        <v>144</v>
      </c>
      <c r="E94" s="12" t="s">
        <v>222</v>
      </c>
      <c r="F94" s="1"/>
      <c r="G94" s="13">
        <f>G95</f>
        <v>1500</v>
      </c>
      <c r="H94" s="13">
        <f>H95</f>
        <v>824.7</v>
      </c>
      <c r="I94" s="32">
        <f t="shared" si="2"/>
        <v>54.980000000000004</v>
      </c>
      <c r="J94" s="29"/>
    </row>
    <row r="95" spans="1:10" ht="39" outlineLevel="2">
      <c r="A95" s="11" t="s">
        <v>154</v>
      </c>
      <c r="B95" s="12" t="s">
        <v>26</v>
      </c>
      <c r="C95" s="12" t="s">
        <v>128</v>
      </c>
      <c r="D95" s="12" t="s">
        <v>144</v>
      </c>
      <c r="E95" s="12" t="s">
        <v>222</v>
      </c>
      <c r="F95" s="12" t="s">
        <v>153</v>
      </c>
      <c r="G95" s="13">
        <v>1500</v>
      </c>
      <c r="H95" s="31">
        <v>824.7</v>
      </c>
      <c r="I95" s="32">
        <f t="shared" si="2"/>
        <v>54.980000000000004</v>
      </c>
      <c r="J95" s="29"/>
    </row>
    <row r="96" spans="1:10" ht="105" outlineLevel="2">
      <c r="A96" s="25" t="s">
        <v>42</v>
      </c>
      <c r="B96" s="12" t="s">
        <v>26</v>
      </c>
      <c r="C96" s="12" t="s">
        <v>128</v>
      </c>
      <c r="D96" s="12" t="s">
        <v>144</v>
      </c>
      <c r="E96" s="12" t="s">
        <v>223</v>
      </c>
      <c r="F96" s="12"/>
      <c r="G96" s="13">
        <f>G97</f>
        <v>2699.5</v>
      </c>
      <c r="H96" s="13">
        <f>H97</f>
        <v>0</v>
      </c>
      <c r="I96" s="32">
        <f t="shared" si="2"/>
        <v>0</v>
      </c>
      <c r="J96" s="29"/>
    </row>
    <row r="97" spans="1:10" ht="39" outlineLevel="2">
      <c r="A97" s="11" t="s">
        <v>154</v>
      </c>
      <c r="B97" s="12" t="s">
        <v>26</v>
      </c>
      <c r="C97" s="12" t="s">
        <v>128</v>
      </c>
      <c r="D97" s="12" t="s">
        <v>144</v>
      </c>
      <c r="E97" s="12" t="s">
        <v>223</v>
      </c>
      <c r="F97" s="12" t="s">
        <v>153</v>
      </c>
      <c r="G97" s="13">
        <v>2699.5</v>
      </c>
      <c r="H97" s="31"/>
      <c r="I97" s="32">
        <f t="shared" si="2"/>
        <v>0</v>
      </c>
      <c r="J97" s="29"/>
    </row>
    <row r="98" spans="1:10" ht="105" outlineLevel="2">
      <c r="A98" s="39" t="s">
        <v>243</v>
      </c>
      <c r="B98" s="12" t="s">
        <v>26</v>
      </c>
      <c r="C98" s="12" t="s">
        <v>128</v>
      </c>
      <c r="D98" s="12" t="s">
        <v>144</v>
      </c>
      <c r="E98" s="12" t="s">
        <v>232</v>
      </c>
      <c r="F98" s="12"/>
      <c r="G98" s="13">
        <f>G99</f>
        <v>2283.1</v>
      </c>
      <c r="H98" s="13">
        <f>H99</f>
        <v>0</v>
      </c>
      <c r="I98" s="32">
        <f t="shared" si="2"/>
        <v>0</v>
      </c>
      <c r="J98" s="29"/>
    </row>
    <row r="99" spans="1:10" ht="39" outlineLevel="2">
      <c r="A99" s="11" t="s">
        <v>154</v>
      </c>
      <c r="B99" s="12" t="s">
        <v>26</v>
      </c>
      <c r="C99" s="12" t="s">
        <v>128</v>
      </c>
      <c r="D99" s="12" t="s">
        <v>144</v>
      </c>
      <c r="E99" s="12" t="s">
        <v>232</v>
      </c>
      <c r="F99" s="12" t="s">
        <v>153</v>
      </c>
      <c r="G99" s="13">
        <v>2283.1</v>
      </c>
      <c r="H99" s="31"/>
      <c r="I99" s="32">
        <f t="shared" si="2"/>
        <v>0</v>
      </c>
      <c r="J99" s="29"/>
    </row>
    <row r="100" spans="1:10" ht="105" outlineLevel="2">
      <c r="A100" s="25" t="s">
        <v>42</v>
      </c>
      <c r="B100" s="12" t="s">
        <v>26</v>
      </c>
      <c r="C100" s="12" t="s">
        <v>128</v>
      </c>
      <c r="D100" s="12" t="s">
        <v>144</v>
      </c>
      <c r="E100" s="12" t="s">
        <v>228</v>
      </c>
      <c r="F100" s="12"/>
      <c r="G100" s="13">
        <f>G101</f>
        <v>1000</v>
      </c>
      <c r="H100" s="13">
        <f>H101</f>
        <v>0</v>
      </c>
      <c r="I100" s="32">
        <f t="shared" si="2"/>
        <v>0</v>
      </c>
      <c r="J100" s="29"/>
    </row>
    <row r="101" spans="1:10" ht="39" outlineLevel="2">
      <c r="A101" s="11" t="s">
        <v>154</v>
      </c>
      <c r="B101" s="12" t="s">
        <v>26</v>
      </c>
      <c r="C101" s="12" t="s">
        <v>128</v>
      </c>
      <c r="D101" s="12" t="s">
        <v>144</v>
      </c>
      <c r="E101" s="12" t="s">
        <v>228</v>
      </c>
      <c r="F101" s="12" t="s">
        <v>153</v>
      </c>
      <c r="G101" s="13">
        <v>1000</v>
      </c>
      <c r="H101" s="31"/>
      <c r="I101" s="32">
        <f t="shared" si="2"/>
        <v>0</v>
      </c>
      <c r="J101" s="29"/>
    </row>
    <row r="102" spans="1:10" ht="132" outlineLevel="2">
      <c r="A102" s="25" t="s">
        <v>43</v>
      </c>
      <c r="B102" s="12" t="s">
        <v>26</v>
      </c>
      <c r="C102" s="12" t="s">
        <v>128</v>
      </c>
      <c r="D102" s="12" t="s">
        <v>144</v>
      </c>
      <c r="E102" s="12" t="s">
        <v>225</v>
      </c>
      <c r="F102" s="12"/>
      <c r="G102" s="13">
        <f>G103</f>
        <v>1500</v>
      </c>
      <c r="H102" s="13">
        <f>H103</f>
        <v>1437.3</v>
      </c>
      <c r="I102" s="32">
        <f t="shared" si="2"/>
        <v>95.82</v>
      </c>
      <c r="J102" s="29"/>
    </row>
    <row r="103" spans="1:10" ht="39" outlineLevel="2">
      <c r="A103" s="11" t="s">
        <v>154</v>
      </c>
      <c r="B103" s="12" t="s">
        <v>26</v>
      </c>
      <c r="C103" s="12" t="s">
        <v>128</v>
      </c>
      <c r="D103" s="12" t="s">
        <v>144</v>
      </c>
      <c r="E103" s="12" t="s">
        <v>225</v>
      </c>
      <c r="F103" s="12" t="s">
        <v>153</v>
      </c>
      <c r="G103" s="13">
        <v>1500</v>
      </c>
      <c r="H103" s="31">
        <v>1437.3</v>
      </c>
      <c r="I103" s="32">
        <f t="shared" si="2"/>
        <v>95.82</v>
      </c>
      <c r="J103" s="29"/>
    </row>
    <row r="104" spans="1:10" ht="102" customHeight="1" outlineLevel="2">
      <c r="A104" s="34" t="s">
        <v>226</v>
      </c>
      <c r="B104" s="12" t="s">
        <v>26</v>
      </c>
      <c r="C104" s="12" t="s">
        <v>128</v>
      </c>
      <c r="D104" s="12" t="s">
        <v>144</v>
      </c>
      <c r="E104" s="12" t="s">
        <v>224</v>
      </c>
      <c r="F104" s="12"/>
      <c r="G104" s="13">
        <f>G105</f>
        <v>500</v>
      </c>
      <c r="H104" s="13">
        <f>H105</f>
        <v>0</v>
      </c>
      <c r="I104" s="32">
        <f t="shared" si="2"/>
        <v>0</v>
      </c>
      <c r="J104" s="29"/>
    </row>
    <row r="105" spans="1:10" ht="39" outlineLevel="2">
      <c r="A105" s="11" t="s">
        <v>154</v>
      </c>
      <c r="B105" s="12" t="s">
        <v>26</v>
      </c>
      <c r="C105" s="12" t="s">
        <v>128</v>
      </c>
      <c r="D105" s="12" t="s">
        <v>144</v>
      </c>
      <c r="E105" s="12" t="s">
        <v>224</v>
      </c>
      <c r="F105" s="12" t="s">
        <v>153</v>
      </c>
      <c r="G105" s="13">
        <v>500</v>
      </c>
      <c r="H105" s="31"/>
      <c r="I105" s="32">
        <f t="shared" si="2"/>
        <v>0</v>
      </c>
      <c r="J105" s="29"/>
    </row>
    <row r="106" spans="1:10" s="8" customFormat="1" ht="12.75" outlineLevel="1">
      <c r="A106" s="7" t="s">
        <v>14</v>
      </c>
      <c r="B106" s="1" t="s">
        <v>26</v>
      </c>
      <c r="C106" s="1" t="s">
        <v>128</v>
      </c>
      <c r="D106" s="1" t="s">
        <v>113</v>
      </c>
      <c r="E106" s="1" t="s">
        <v>124</v>
      </c>
      <c r="F106" s="1"/>
      <c r="G106" s="5">
        <f aca="true" t="shared" si="4" ref="G106:H108">G107</f>
        <v>1100</v>
      </c>
      <c r="H106" s="5">
        <f t="shared" si="4"/>
        <v>344.1</v>
      </c>
      <c r="I106" s="38">
        <f t="shared" si="2"/>
        <v>31.28181818181818</v>
      </c>
      <c r="J106" s="29"/>
    </row>
    <row r="107" spans="1:10" ht="26.25" outlineLevel="2">
      <c r="A107" s="7" t="s">
        <v>155</v>
      </c>
      <c r="B107" s="1" t="s">
        <v>26</v>
      </c>
      <c r="C107" s="1" t="s">
        <v>128</v>
      </c>
      <c r="D107" s="1" t="s">
        <v>113</v>
      </c>
      <c r="E107" s="1" t="s">
        <v>167</v>
      </c>
      <c r="F107" s="1"/>
      <c r="G107" s="5">
        <f t="shared" si="4"/>
        <v>1100</v>
      </c>
      <c r="H107" s="5">
        <f t="shared" si="4"/>
        <v>344.1</v>
      </c>
      <c r="I107" s="38">
        <f t="shared" si="2"/>
        <v>31.28181818181818</v>
      </c>
      <c r="J107" s="29"/>
    </row>
    <row r="108" spans="1:10" ht="41.25" customHeight="1" outlineLevel="2">
      <c r="A108" s="30" t="s">
        <v>44</v>
      </c>
      <c r="B108" s="12" t="s">
        <v>26</v>
      </c>
      <c r="C108" s="12" t="s">
        <v>128</v>
      </c>
      <c r="D108" s="12" t="s">
        <v>113</v>
      </c>
      <c r="E108" s="12" t="s">
        <v>45</v>
      </c>
      <c r="F108" s="12"/>
      <c r="G108" s="5">
        <f t="shared" si="4"/>
        <v>1100</v>
      </c>
      <c r="H108" s="5">
        <f t="shared" si="4"/>
        <v>344.1</v>
      </c>
      <c r="I108" s="38">
        <f t="shared" si="2"/>
        <v>31.28181818181818</v>
      </c>
      <c r="J108" s="29"/>
    </row>
    <row r="109" spans="1:10" ht="39" outlineLevel="2">
      <c r="A109" s="11" t="s">
        <v>154</v>
      </c>
      <c r="B109" s="12" t="s">
        <v>26</v>
      </c>
      <c r="C109" s="12" t="s">
        <v>128</v>
      </c>
      <c r="D109" s="12" t="s">
        <v>113</v>
      </c>
      <c r="E109" s="12" t="s">
        <v>45</v>
      </c>
      <c r="F109" s="12" t="s">
        <v>152</v>
      </c>
      <c r="G109" s="13">
        <v>1100</v>
      </c>
      <c r="H109" s="31">
        <v>344.1</v>
      </c>
      <c r="I109" s="32">
        <f t="shared" si="2"/>
        <v>31.28181818181818</v>
      </c>
      <c r="J109" s="29"/>
    </row>
    <row r="110" spans="1:10" s="8" customFormat="1" ht="26.25" outlineLevel="1">
      <c r="A110" s="7" t="s">
        <v>205</v>
      </c>
      <c r="B110" s="1" t="s">
        <v>26</v>
      </c>
      <c r="C110" s="1" t="s">
        <v>128</v>
      </c>
      <c r="D110" s="1" t="s">
        <v>115</v>
      </c>
      <c r="E110" s="1" t="s">
        <v>124</v>
      </c>
      <c r="F110" s="1"/>
      <c r="G110" s="5">
        <f>G111</f>
        <v>3020</v>
      </c>
      <c r="H110" s="5">
        <f>H111</f>
        <v>1661.9</v>
      </c>
      <c r="I110" s="32">
        <f t="shared" si="2"/>
        <v>55.02980132450331</v>
      </c>
      <c r="J110" s="29"/>
    </row>
    <row r="111" spans="1:10" ht="26.25" outlineLevel="2">
      <c r="A111" s="7" t="s">
        <v>29</v>
      </c>
      <c r="B111" s="1" t="s">
        <v>26</v>
      </c>
      <c r="C111" s="1" t="s">
        <v>128</v>
      </c>
      <c r="D111" s="1" t="s">
        <v>115</v>
      </c>
      <c r="E111" s="1" t="s">
        <v>39</v>
      </c>
      <c r="F111" s="1"/>
      <c r="G111" s="5">
        <f>G112</f>
        <v>3020</v>
      </c>
      <c r="H111" s="5">
        <f>H112</f>
        <v>1661.9</v>
      </c>
      <c r="I111" s="32">
        <f t="shared" si="2"/>
        <v>55.02980132450331</v>
      </c>
      <c r="J111" s="29"/>
    </row>
    <row r="112" spans="1:10" ht="26.25" outlineLevel="2">
      <c r="A112" s="7" t="s">
        <v>54</v>
      </c>
      <c r="B112" s="1" t="s">
        <v>26</v>
      </c>
      <c r="C112" s="1" t="s">
        <v>128</v>
      </c>
      <c r="D112" s="1" t="s">
        <v>115</v>
      </c>
      <c r="E112" s="1" t="s">
        <v>67</v>
      </c>
      <c r="F112" s="1"/>
      <c r="G112" s="5">
        <f>G113+G115+G118</f>
        <v>3020</v>
      </c>
      <c r="H112" s="5">
        <f>H113+H115+H118</f>
        <v>1661.9</v>
      </c>
      <c r="I112" s="32">
        <f t="shared" si="2"/>
        <v>55.02980132450331</v>
      </c>
      <c r="J112" s="29"/>
    </row>
    <row r="113" spans="1:10" ht="118.5" outlineLevel="2">
      <c r="A113" s="25" t="s">
        <v>46</v>
      </c>
      <c r="B113" s="12" t="s">
        <v>26</v>
      </c>
      <c r="C113" s="12" t="s">
        <v>128</v>
      </c>
      <c r="D113" s="12" t="s">
        <v>115</v>
      </c>
      <c r="E113" s="12" t="s">
        <v>47</v>
      </c>
      <c r="F113" s="1"/>
      <c r="G113" s="5">
        <f>G114</f>
        <v>2000</v>
      </c>
      <c r="H113" s="5">
        <f>H114</f>
        <v>1661.9</v>
      </c>
      <c r="I113" s="32">
        <f t="shared" si="2"/>
        <v>83.09500000000001</v>
      </c>
      <c r="J113" s="29"/>
    </row>
    <row r="114" spans="1:10" ht="39" outlineLevel="2">
      <c r="A114" s="11" t="s">
        <v>154</v>
      </c>
      <c r="B114" s="12" t="s">
        <v>26</v>
      </c>
      <c r="C114" s="12" t="s">
        <v>128</v>
      </c>
      <c r="D114" s="12" t="s">
        <v>115</v>
      </c>
      <c r="E114" s="12" t="s">
        <v>47</v>
      </c>
      <c r="F114" s="12" t="s">
        <v>153</v>
      </c>
      <c r="G114" s="13">
        <v>2000</v>
      </c>
      <c r="H114" s="31">
        <v>1661.9</v>
      </c>
      <c r="I114" s="32">
        <f t="shared" si="2"/>
        <v>83.09500000000001</v>
      </c>
      <c r="J114" s="29"/>
    </row>
    <row r="115" spans="1:10" ht="105" outlineLevel="2">
      <c r="A115" s="25" t="s">
        <v>48</v>
      </c>
      <c r="B115" s="12" t="s">
        <v>26</v>
      </c>
      <c r="C115" s="12" t="s">
        <v>128</v>
      </c>
      <c r="D115" s="12" t="s">
        <v>115</v>
      </c>
      <c r="E115" s="12" t="s">
        <v>49</v>
      </c>
      <c r="F115" s="1"/>
      <c r="G115" s="13">
        <f>SUM(G116:G116)</f>
        <v>1000</v>
      </c>
      <c r="H115" s="13">
        <f>SUM(H116:H116)</f>
        <v>0</v>
      </c>
      <c r="I115" s="32">
        <f t="shared" si="2"/>
        <v>0</v>
      </c>
      <c r="J115" s="29"/>
    </row>
    <row r="116" spans="1:10" ht="39" outlineLevel="2">
      <c r="A116" s="11" t="s">
        <v>154</v>
      </c>
      <c r="B116" s="12" t="s">
        <v>26</v>
      </c>
      <c r="C116" s="12" t="s">
        <v>128</v>
      </c>
      <c r="D116" s="12" t="s">
        <v>115</v>
      </c>
      <c r="E116" s="12" t="s">
        <v>49</v>
      </c>
      <c r="F116" s="12" t="s">
        <v>153</v>
      </c>
      <c r="G116" s="13">
        <v>1000</v>
      </c>
      <c r="H116" s="31"/>
      <c r="I116" s="32">
        <f t="shared" si="2"/>
        <v>0</v>
      </c>
      <c r="J116" s="29"/>
    </row>
    <row r="117" spans="1:10" ht="105" outlineLevel="2">
      <c r="A117" s="25" t="s">
        <v>50</v>
      </c>
      <c r="B117" s="12" t="s">
        <v>26</v>
      </c>
      <c r="C117" s="12" t="s">
        <v>128</v>
      </c>
      <c r="D117" s="12" t="s">
        <v>115</v>
      </c>
      <c r="E117" s="12" t="s">
        <v>51</v>
      </c>
      <c r="F117" s="12"/>
      <c r="G117" s="13">
        <f>G118</f>
        <v>20</v>
      </c>
      <c r="H117" s="13">
        <f>H118</f>
        <v>0</v>
      </c>
      <c r="I117" s="32">
        <f t="shared" si="2"/>
        <v>0</v>
      </c>
      <c r="J117" s="29"/>
    </row>
    <row r="118" spans="1:10" ht="39" outlineLevel="2">
      <c r="A118" s="11" t="s">
        <v>154</v>
      </c>
      <c r="B118" s="12" t="s">
        <v>26</v>
      </c>
      <c r="C118" s="12" t="s">
        <v>128</v>
      </c>
      <c r="D118" s="12" t="s">
        <v>115</v>
      </c>
      <c r="E118" s="12" t="s">
        <v>51</v>
      </c>
      <c r="F118" s="12" t="s">
        <v>153</v>
      </c>
      <c r="G118" s="13">
        <v>20</v>
      </c>
      <c r="H118" s="31"/>
      <c r="I118" s="32">
        <f t="shared" si="2"/>
        <v>0</v>
      </c>
      <c r="J118" s="29"/>
    </row>
    <row r="119" spans="1:10" s="9" customFormat="1" ht="26.25" outlineLevel="1">
      <c r="A119" s="7" t="s">
        <v>99</v>
      </c>
      <c r="B119" s="1" t="s">
        <v>26</v>
      </c>
      <c r="C119" s="1" t="s">
        <v>187</v>
      </c>
      <c r="D119" s="1" t="s">
        <v>124</v>
      </c>
      <c r="E119" s="1" t="s">
        <v>124</v>
      </c>
      <c r="F119" s="1"/>
      <c r="G119" s="5">
        <f>G120+G139+G146</f>
        <v>144662</v>
      </c>
      <c r="H119" s="5">
        <f>H120+H139+H146</f>
        <v>58106.700000000004</v>
      </c>
      <c r="I119" s="38">
        <f t="shared" si="2"/>
        <v>40.16721737567572</v>
      </c>
      <c r="J119" s="29"/>
    </row>
    <row r="120" spans="1:10" s="8" customFormat="1" ht="12.75" outlineLevel="1">
      <c r="A120" s="7" t="s">
        <v>100</v>
      </c>
      <c r="B120" s="1" t="s">
        <v>26</v>
      </c>
      <c r="C120" s="1" t="s">
        <v>187</v>
      </c>
      <c r="D120" s="1" t="s">
        <v>126</v>
      </c>
      <c r="E120" s="1" t="s">
        <v>124</v>
      </c>
      <c r="F120" s="1"/>
      <c r="G120" s="5">
        <f>G121</f>
        <v>104339.4</v>
      </c>
      <c r="H120" s="5">
        <f>H121</f>
        <v>40419.5</v>
      </c>
      <c r="I120" s="38">
        <f t="shared" si="2"/>
        <v>38.73848229911232</v>
      </c>
      <c r="J120" s="29"/>
    </row>
    <row r="121" spans="1:10" ht="26.25" outlineLevel="2">
      <c r="A121" s="7" t="s">
        <v>29</v>
      </c>
      <c r="B121" s="1" t="s">
        <v>26</v>
      </c>
      <c r="C121" s="1" t="s">
        <v>187</v>
      </c>
      <c r="D121" s="1" t="s">
        <v>126</v>
      </c>
      <c r="E121" s="1" t="s">
        <v>39</v>
      </c>
      <c r="F121" s="1"/>
      <c r="G121" s="5">
        <f>G122</f>
        <v>104339.4</v>
      </c>
      <c r="H121" s="5">
        <f>H122</f>
        <v>40419.5</v>
      </c>
      <c r="I121" s="38">
        <f t="shared" si="2"/>
        <v>38.73848229911232</v>
      </c>
      <c r="J121" s="29"/>
    </row>
    <row r="122" spans="1:10" ht="12.75" outlineLevel="2">
      <c r="A122" s="7" t="s">
        <v>53</v>
      </c>
      <c r="B122" s="1" t="s">
        <v>26</v>
      </c>
      <c r="C122" s="1" t="s">
        <v>187</v>
      </c>
      <c r="D122" s="1" t="s">
        <v>126</v>
      </c>
      <c r="E122" s="1" t="s">
        <v>52</v>
      </c>
      <c r="F122" s="1"/>
      <c r="G122" s="5">
        <f>G123+G125+G127+G129+G137+G131+G133+G135</f>
        <v>104339.4</v>
      </c>
      <c r="H122" s="5">
        <f>H123+H125+H127+H129+H137+H131+H133+H135</f>
        <v>40419.5</v>
      </c>
      <c r="I122" s="38">
        <f t="shared" si="2"/>
        <v>38.73848229911232</v>
      </c>
      <c r="J122" s="29"/>
    </row>
    <row r="123" spans="1:10" ht="132" outlineLevel="2">
      <c r="A123" s="25" t="s">
        <v>58</v>
      </c>
      <c r="B123" s="12" t="s">
        <v>26</v>
      </c>
      <c r="C123" s="12" t="s">
        <v>187</v>
      </c>
      <c r="D123" s="12" t="s">
        <v>126</v>
      </c>
      <c r="E123" s="12" t="s">
        <v>59</v>
      </c>
      <c r="F123" s="12"/>
      <c r="G123" s="13">
        <f>G124</f>
        <v>6841.2</v>
      </c>
      <c r="H123" s="13">
        <f>H124</f>
        <v>3484.2</v>
      </c>
      <c r="I123" s="32">
        <f t="shared" si="2"/>
        <v>50.929661462901244</v>
      </c>
      <c r="J123" s="29"/>
    </row>
    <row r="124" spans="1:10" ht="39" outlineLevel="2">
      <c r="A124" s="11" t="s">
        <v>13</v>
      </c>
      <c r="B124" s="12" t="s">
        <v>26</v>
      </c>
      <c r="C124" s="12" t="s">
        <v>187</v>
      </c>
      <c r="D124" s="12" t="s">
        <v>126</v>
      </c>
      <c r="E124" s="12" t="s">
        <v>59</v>
      </c>
      <c r="F124" s="12" t="s">
        <v>101</v>
      </c>
      <c r="G124" s="13">
        <v>6841.2</v>
      </c>
      <c r="H124" s="31">
        <v>3484.2</v>
      </c>
      <c r="I124" s="32">
        <f t="shared" si="2"/>
        <v>50.929661462901244</v>
      </c>
      <c r="J124" s="29"/>
    </row>
    <row r="125" spans="1:10" ht="66" outlineLevel="2">
      <c r="A125" s="11" t="s">
        <v>103</v>
      </c>
      <c r="B125" s="12" t="s">
        <v>26</v>
      </c>
      <c r="C125" s="12" t="s">
        <v>187</v>
      </c>
      <c r="D125" s="12" t="s">
        <v>126</v>
      </c>
      <c r="E125" s="12" t="s">
        <v>64</v>
      </c>
      <c r="F125" s="1"/>
      <c r="G125" s="13">
        <f>G126</f>
        <v>3000</v>
      </c>
      <c r="H125" s="13">
        <f>H126</f>
        <v>984.9</v>
      </c>
      <c r="I125" s="32">
        <f t="shared" si="2"/>
        <v>32.83</v>
      </c>
      <c r="J125" s="29"/>
    </row>
    <row r="126" spans="1:10" ht="39" outlineLevel="2">
      <c r="A126" s="11" t="s">
        <v>154</v>
      </c>
      <c r="B126" s="12" t="s">
        <v>26</v>
      </c>
      <c r="C126" s="12" t="s">
        <v>187</v>
      </c>
      <c r="D126" s="12" t="s">
        <v>126</v>
      </c>
      <c r="E126" s="12" t="s">
        <v>64</v>
      </c>
      <c r="F126" s="12" t="s">
        <v>153</v>
      </c>
      <c r="G126" s="13">
        <v>3000</v>
      </c>
      <c r="H126" s="31">
        <v>984.9</v>
      </c>
      <c r="I126" s="32">
        <f t="shared" si="2"/>
        <v>32.83</v>
      </c>
      <c r="J126" s="29"/>
    </row>
    <row r="127" spans="1:10" ht="105" outlineLevel="2">
      <c r="A127" s="25" t="s">
        <v>60</v>
      </c>
      <c r="B127" s="12" t="s">
        <v>26</v>
      </c>
      <c r="C127" s="12" t="s">
        <v>187</v>
      </c>
      <c r="D127" s="12" t="s">
        <v>126</v>
      </c>
      <c r="E127" s="12" t="s">
        <v>63</v>
      </c>
      <c r="F127" s="12"/>
      <c r="G127" s="13">
        <f>G128</f>
        <v>800</v>
      </c>
      <c r="H127" s="13">
        <f>H128</f>
        <v>202.6</v>
      </c>
      <c r="I127" s="32">
        <f t="shared" si="2"/>
        <v>25.324999999999996</v>
      </c>
      <c r="J127" s="29"/>
    </row>
    <row r="128" spans="1:10" ht="39" outlineLevel="2">
      <c r="A128" s="11" t="s">
        <v>154</v>
      </c>
      <c r="B128" s="12" t="s">
        <v>26</v>
      </c>
      <c r="C128" s="12" t="s">
        <v>187</v>
      </c>
      <c r="D128" s="12" t="s">
        <v>126</v>
      </c>
      <c r="E128" s="12" t="s">
        <v>63</v>
      </c>
      <c r="F128" s="12" t="s">
        <v>153</v>
      </c>
      <c r="G128" s="23">
        <v>800</v>
      </c>
      <c r="H128" s="32">
        <v>202.6</v>
      </c>
      <c r="I128" s="32">
        <f t="shared" si="2"/>
        <v>25.324999999999996</v>
      </c>
      <c r="J128" s="29"/>
    </row>
    <row r="129" spans="1:10" ht="132" customHeight="1" outlineLevel="2">
      <c r="A129" s="25" t="s">
        <v>61</v>
      </c>
      <c r="B129" s="12" t="s">
        <v>26</v>
      </c>
      <c r="C129" s="12" t="s">
        <v>187</v>
      </c>
      <c r="D129" s="12" t="s">
        <v>126</v>
      </c>
      <c r="E129" s="12" t="s">
        <v>212</v>
      </c>
      <c r="F129" s="1"/>
      <c r="G129" s="23">
        <f>G130</f>
        <v>1000</v>
      </c>
      <c r="H129" s="23">
        <f>H130</f>
        <v>199.1</v>
      </c>
      <c r="I129" s="32">
        <f t="shared" si="2"/>
        <v>19.91</v>
      </c>
      <c r="J129" s="29"/>
    </row>
    <row r="130" spans="1:10" ht="54" customHeight="1" outlineLevel="2">
      <c r="A130" s="11" t="s">
        <v>102</v>
      </c>
      <c r="B130" s="12" t="s">
        <v>26</v>
      </c>
      <c r="C130" s="12" t="s">
        <v>187</v>
      </c>
      <c r="D130" s="12" t="s">
        <v>126</v>
      </c>
      <c r="E130" s="12" t="s">
        <v>233</v>
      </c>
      <c r="F130" s="12" t="s">
        <v>101</v>
      </c>
      <c r="G130" s="23">
        <v>1000</v>
      </c>
      <c r="H130" s="31">
        <v>199.1</v>
      </c>
      <c r="I130" s="32">
        <f t="shared" si="2"/>
        <v>19.91</v>
      </c>
      <c r="J130" s="29"/>
    </row>
    <row r="131" spans="1:10" ht="171" customHeight="1" outlineLevel="2">
      <c r="A131" s="34" t="s">
        <v>214</v>
      </c>
      <c r="B131" s="12" t="s">
        <v>26</v>
      </c>
      <c r="C131" s="12" t="s">
        <v>187</v>
      </c>
      <c r="D131" s="12" t="s">
        <v>126</v>
      </c>
      <c r="E131" s="12" t="s">
        <v>215</v>
      </c>
      <c r="F131" s="12"/>
      <c r="G131" s="23">
        <f>G132</f>
        <v>37409.6</v>
      </c>
      <c r="H131" s="23">
        <f>H132</f>
        <v>15684.5</v>
      </c>
      <c r="I131" s="32">
        <f t="shared" si="2"/>
        <v>41.926403917710964</v>
      </c>
      <c r="J131" s="29"/>
    </row>
    <row r="132" spans="1:10" ht="112.5" customHeight="1" outlineLevel="2">
      <c r="A132" s="33" t="s">
        <v>214</v>
      </c>
      <c r="B132" s="12" t="s">
        <v>26</v>
      </c>
      <c r="C132" s="12" t="s">
        <v>187</v>
      </c>
      <c r="D132" s="12" t="s">
        <v>126</v>
      </c>
      <c r="E132" s="12" t="s">
        <v>215</v>
      </c>
      <c r="F132" s="12" t="s">
        <v>101</v>
      </c>
      <c r="G132" s="23">
        <v>37409.6</v>
      </c>
      <c r="H132" s="31">
        <v>15684.5</v>
      </c>
      <c r="I132" s="32">
        <f t="shared" si="2"/>
        <v>41.926403917710964</v>
      </c>
      <c r="J132" s="29"/>
    </row>
    <row r="133" spans="1:10" ht="112.5" customHeight="1" outlineLevel="2">
      <c r="A133" s="33" t="s">
        <v>216</v>
      </c>
      <c r="B133" s="12" t="s">
        <v>26</v>
      </c>
      <c r="C133" s="12" t="s">
        <v>187</v>
      </c>
      <c r="D133" s="12" t="s">
        <v>126</v>
      </c>
      <c r="E133" s="12" t="s">
        <v>217</v>
      </c>
      <c r="F133" s="12"/>
      <c r="G133" s="23">
        <f>G134</f>
        <v>25843.9</v>
      </c>
      <c r="H133" s="23">
        <f>H134</f>
        <v>10334.8</v>
      </c>
      <c r="I133" s="32">
        <f t="shared" si="2"/>
        <v>39.98932049729336</v>
      </c>
      <c r="J133" s="29"/>
    </row>
    <row r="134" spans="1:10" ht="112.5" customHeight="1" outlineLevel="2">
      <c r="A134" s="33" t="s">
        <v>216</v>
      </c>
      <c r="B134" s="12" t="s">
        <v>26</v>
      </c>
      <c r="C134" s="12" t="s">
        <v>187</v>
      </c>
      <c r="D134" s="12" t="s">
        <v>126</v>
      </c>
      <c r="E134" s="12" t="s">
        <v>217</v>
      </c>
      <c r="F134" s="12" t="s">
        <v>101</v>
      </c>
      <c r="G134" s="23">
        <v>25843.9</v>
      </c>
      <c r="H134" s="23">
        <v>10334.8</v>
      </c>
      <c r="I134" s="32">
        <f t="shared" si="2"/>
        <v>39.98932049729336</v>
      </c>
      <c r="J134" s="29"/>
    </row>
    <row r="135" spans="1:10" ht="162" customHeight="1" outlineLevel="2">
      <c r="A135" s="34" t="s">
        <v>218</v>
      </c>
      <c r="B135" s="12" t="s">
        <v>26</v>
      </c>
      <c r="C135" s="12" t="s">
        <v>187</v>
      </c>
      <c r="D135" s="12" t="s">
        <v>126</v>
      </c>
      <c r="E135" s="12" t="s">
        <v>219</v>
      </c>
      <c r="F135" s="12"/>
      <c r="G135" s="23">
        <f>G136</f>
        <v>19138</v>
      </c>
      <c r="H135" s="23">
        <f>H136</f>
        <v>3781.8</v>
      </c>
      <c r="I135" s="32">
        <f t="shared" si="2"/>
        <v>19.76068554707911</v>
      </c>
      <c r="J135" s="29"/>
    </row>
    <row r="136" spans="1:10" ht="159" customHeight="1" outlineLevel="2">
      <c r="A136" s="34" t="s">
        <v>218</v>
      </c>
      <c r="B136" s="12" t="s">
        <v>26</v>
      </c>
      <c r="C136" s="12" t="s">
        <v>187</v>
      </c>
      <c r="D136" s="12" t="s">
        <v>126</v>
      </c>
      <c r="E136" s="12" t="s">
        <v>219</v>
      </c>
      <c r="F136" s="12" t="s">
        <v>101</v>
      </c>
      <c r="G136" s="23">
        <v>19138</v>
      </c>
      <c r="H136" s="31">
        <v>3781.8</v>
      </c>
      <c r="I136" s="32">
        <f t="shared" si="2"/>
        <v>19.76068554707911</v>
      </c>
      <c r="J136" s="29"/>
    </row>
    <row r="137" spans="1:10" ht="122.25" customHeight="1" outlineLevel="2">
      <c r="A137" s="25" t="s">
        <v>62</v>
      </c>
      <c r="B137" s="12" t="s">
        <v>26</v>
      </c>
      <c r="C137" s="12" t="s">
        <v>187</v>
      </c>
      <c r="D137" s="12" t="s">
        <v>126</v>
      </c>
      <c r="E137" s="12" t="s">
        <v>213</v>
      </c>
      <c r="F137" s="12"/>
      <c r="G137" s="23">
        <f>G138</f>
        <v>10306.7</v>
      </c>
      <c r="H137" s="23">
        <f>H138</f>
        <v>5747.6</v>
      </c>
      <c r="I137" s="32">
        <f t="shared" si="2"/>
        <v>55.76566699331503</v>
      </c>
      <c r="J137" s="29"/>
    </row>
    <row r="138" spans="1:10" ht="54.75" customHeight="1" outlineLevel="2">
      <c r="A138" s="11" t="s">
        <v>13</v>
      </c>
      <c r="B138" s="12" t="s">
        <v>26</v>
      </c>
      <c r="C138" s="12" t="s">
        <v>187</v>
      </c>
      <c r="D138" s="12" t="s">
        <v>126</v>
      </c>
      <c r="E138" s="12" t="s">
        <v>213</v>
      </c>
      <c r="F138" s="12" t="s">
        <v>101</v>
      </c>
      <c r="G138" s="23">
        <v>10306.7</v>
      </c>
      <c r="H138" s="31">
        <v>5747.6</v>
      </c>
      <c r="I138" s="32">
        <f t="shared" si="2"/>
        <v>55.76566699331503</v>
      </c>
      <c r="J138" s="29"/>
    </row>
    <row r="139" spans="1:10" s="9" customFormat="1" ht="12.75" outlineLevel="1">
      <c r="A139" s="7" t="s">
        <v>133</v>
      </c>
      <c r="B139" s="1" t="s">
        <v>26</v>
      </c>
      <c r="C139" s="1" t="s">
        <v>187</v>
      </c>
      <c r="D139" s="1" t="s">
        <v>124</v>
      </c>
      <c r="E139" s="1" t="s">
        <v>124</v>
      </c>
      <c r="F139" s="1"/>
      <c r="G139" s="5">
        <f>G140</f>
        <v>11300</v>
      </c>
      <c r="H139" s="5">
        <f>H140</f>
        <v>5288.4</v>
      </c>
      <c r="I139" s="38">
        <f t="shared" si="2"/>
        <v>46.8</v>
      </c>
      <c r="J139" s="29"/>
    </row>
    <row r="140" spans="1:10" s="8" customFormat="1" ht="26.25" outlineLevel="1">
      <c r="A140" s="7" t="s">
        <v>29</v>
      </c>
      <c r="B140" s="1" t="s">
        <v>26</v>
      </c>
      <c r="C140" s="1" t="s">
        <v>187</v>
      </c>
      <c r="D140" s="1" t="s">
        <v>142</v>
      </c>
      <c r="E140" s="1" t="s">
        <v>39</v>
      </c>
      <c r="F140" s="1"/>
      <c r="G140" s="5">
        <f>G141</f>
        <v>11300</v>
      </c>
      <c r="H140" s="5">
        <f>H141</f>
        <v>5288.4</v>
      </c>
      <c r="I140" s="38">
        <f t="shared" si="2"/>
        <v>46.8</v>
      </c>
      <c r="J140" s="29"/>
    </row>
    <row r="141" spans="1:10" ht="12.75" outlineLevel="2">
      <c r="A141" s="7" t="s">
        <v>53</v>
      </c>
      <c r="B141" s="1" t="s">
        <v>26</v>
      </c>
      <c r="C141" s="1" t="s">
        <v>187</v>
      </c>
      <c r="D141" s="1" t="s">
        <v>142</v>
      </c>
      <c r="E141" s="1" t="s">
        <v>52</v>
      </c>
      <c r="F141" s="1"/>
      <c r="G141" s="5">
        <f>G142+G144</f>
        <v>11300</v>
      </c>
      <c r="H141" s="5">
        <f>H142+H144</f>
        <v>5288.4</v>
      </c>
      <c r="I141" s="38">
        <f t="shared" si="2"/>
        <v>46.8</v>
      </c>
      <c r="J141" s="29"/>
    </row>
    <row r="142" spans="1:10" ht="105" outlineLevel="2">
      <c r="A142" s="25" t="s">
        <v>65</v>
      </c>
      <c r="B142" s="12" t="s">
        <v>26</v>
      </c>
      <c r="C142" s="12" t="s">
        <v>187</v>
      </c>
      <c r="D142" s="12" t="s">
        <v>142</v>
      </c>
      <c r="E142" s="12" t="s">
        <v>66</v>
      </c>
      <c r="F142" s="12"/>
      <c r="G142" s="13">
        <f>G143</f>
        <v>4300</v>
      </c>
      <c r="H142" s="13">
        <f>H143</f>
        <v>1786.4</v>
      </c>
      <c r="I142" s="32">
        <f aca="true" t="shared" si="5" ref="I142:I213">H142/G142*100</f>
        <v>41.544186046511626</v>
      </c>
      <c r="J142" s="29"/>
    </row>
    <row r="143" spans="1:10" ht="39" outlineLevel="2">
      <c r="A143" s="11" t="s">
        <v>154</v>
      </c>
      <c r="B143" s="12" t="s">
        <v>26</v>
      </c>
      <c r="C143" s="12" t="s">
        <v>187</v>
      </c>
      <c r="D143" s="12" t="s">
        <v>142</v>
      </c>
      <c r="E143" s="12" t="s">
        <v>66</v>
      </c>
      <c r="F143" s="12" t="s">
        <v>153</v>
      </c>
      <c r="G143" s="13">
        <v>4300</v>
      </c>
      <c r="H143" s="32">
        <v>1786.4</v>
      </c>
      <c r="I143" s="32">
        <f t="shared" si="5"/>
        <v>41.544186046511626</v>
      </c>
      <c r="J143" s="29"/>
    </row>
    <row r="144" spans="1:10" ht="105" outlineLevel="2">
      <c r="A144" s="25" t="s">
        <v>65</v>
      </c>
      <c r="B144" s="12" t="s">
        <v>26</v>
      </c>
      <c r="C144" s="12" t="s">
        <v>187</v>
      </c>
      <c r="D144" s="12" t="s">
        <v>142</v>
      </c>
      <c r="E144" s="12" t="s">
        <v>66</v>
      </c>
      <c r="F144" s="1"/>
      <c r="G144" s="13">
        <f>G145</f>
        <v>7000</v>
      </c>
      <c r="H144" s="13">
        <f>H145</f>
        <v>3502</v>
      </c>
      <c r="I144" s="32">
        <f t="shared" si="5"/>
        <v>50.02857142857143</v>
      </c>
      <c r="J144" s="29"/>
    </row>
    <row r="145" spans="1:10" ht="52.5" outlineLevel="2">
      <c r="A145" s="11" t="s">
        <v>189</v>
      </c>
      <c r="B145" s="12" t="s">
        <v>26</v>
      </c>
      <c r="C145" s="12" t="s">
        <v>187</v>
      </c>
      <c r="D145" s="12" t="s">
        <v>142</v>
      </c>
      <c r="E145" s="12" t="s">
        <v>66</v>
      </c>
      <c r="F145" s="12" t="s">
        <v>188</v>
      </c>
      <c r="G145" s="13">
        <v>7000</v>
      </c>
      <c r="H145" s="32">
        <v>3502</v>
      </c>
      <c r="I145" s="32">
        <f t="shared" si="5"/>
        <v>50.02857142857143</v>
      </c>
      <c r="J145" s="29"/>
    </row>
    <row r="146" spans="1:10" ht="12.75" outlineLevel="2">
      <c r="A146" s="7" t="s">
        <v>68</v>
      </c>
      <c r="B146" s="1" t="s">
        <v>26</v>
      </c>
      <c r="C146" s="1" t="s">
        <v>187</v>
      </c>
      <c r="D146" s="1"/>
      <c r="E146" s="1"/>
      <c r="F146" s="1"/>
      <c r="G146" s="5">
        <f>G147</f>
        <v>29022.6</v>
      </c>
      <c r="H146" s="5">
        <f>H147</f>
        <v>12398.800000000001</v>
      </c>
      <c r="I146" s="38">
        <f t="shared" si="5"/>
        <v>42.72118969354917</v>
      </c>
      <c r="J146" s="29"/>
    </row>
    <row r="147" spans="1:10" ht="26.25" outlineLevel="2">
      <c r="A147" s="7" t="s">
        <v>29</v>
      </c>
      <c r="B147" s="1" t="s">
        <v>26</v>
      </c>
      <c r="C147" s="1" t="s">
        <v>187</v>
      </c>
      <c r="D147" s="1" t="s">
        <v>140</v>
      </c>
      <c r="E147" s="1" t="s">
        <v>39</v>
      </c>
      <c r="F147" s="12"/>
      <c r="G147" s="5">
        <f>G148</f>
        <v>29022.6</v>
      </c>
      <c r="H147" s="5">
        <f>H148</f>
        <v>12398.800000000001</v>
      </c>
      <c r="I147" s="38">
        <f t="shared" si="5"/>
        <v>42.72118969354917</v>
      </c>
      <c r="J147" s="29"/>
    </row>
    <row r="148" spans="1:10" ht="12.75" outlineLevel="2">
      <c r="A148" s="7" t="s">
        <v>53</v>
      </c>
      <c r="B148" s="1" t="s">
        <v>26</v>
      </c>
      <c r="C148" s="1" t="s">
        <v>187</v>
      </c>
      <c r="D148" s="1" t="s">
        <v>140</v>
      </c>
      <c r="E148" s="1" t="s">
        <v>52</v>
      </c>
      <c r="F148" s="12"/>
      <c r="G148" s="5">
        <f>G149+G151+G153+G155+G157+G159+G161+G163+G165+G167</f>
        <v>29022.6</v>
      </c>
      <c r="H148" s="5">
        <f>H149+H151+H153+H155+H157+H159+H161+H163+H165+H167</f>
        <v>12398.800000000001</v>
      </c>
      <c r="I148" s="38">
        <f t="shared" si="5"/>
        <v>42.72118969354917</v>
      </c>
      <c r="J148" s="29"/>
    </row>
    <row r="149" spans="1:10" ht="118.5" outlineLevel="2">
      <c r="A149" s="25" t="s">
        <v>69</v>
      </c>
      <c r="B149" s="12" t="s">
        <v>26</v>
      </c>
      <c r="C149" s="12" t="s">
        <v>187</v>
      </c>
      <c r="D149" s="12" t="s">
        <v>140</v>
      </c>
      <c r="E149" s="12" t="s">
        <v>75</v>
      </c>
      <c r="F149" s="12"/>
      <c r="G149" s="13">
        <f>G150</f>
        <v>8500</v>
      </c>
      <c r="H149" s="13">
        <f>H150</f>
        <v>5459.2</v>
      </c>
      <c r="I149" s="32">
        <f t="shared" si="5"/>
        <v>64.22588235294117</v>
      </c>
      <c r="J149" s="29"/>
    </row>
    <row r="150" spans="1:10" ht="39" outlineLevel="2">
      <c r="A150" s="11" t="s">
        <v>154</v>
      </c>
      <c r="B150" s="12" t="s">
        <v>26</v>
      </c>
      <c r="C150" s="12" t="s">
        <v>187</v>
      </c>
      <c r="D150" s="12" t="s">
        <v>140</v>
      </c>
      <c r="E150" s="12" t="s">
        <v>75</v>
      </c>
      <c r="F150" s="12" t="s">
        <v>153</v>
      </c>
      <c r="G150" s="13">
        <v>8500</v>
      </c>
      <c r="H150" s="31">
        <v>5459.2</v>
      </c>
      <c r="I150" s="32">
        <f t="shared" si="5"/>
        <v>64.22588235294117</v>
      </c>
      <c r="J150" s="29"/>
    </row>
    <row r="151" spans="1:10" ht="118.5" outlineLevel="2">
      <c r="A151" s="25" t="s">
        <v>70</v>
      </c>
      <c r="B151" s="12" t="s">
        <v>26</v>
      </c>
      <c r="C151" s="12" t="s">
        <v>187</v>
      </c>
      <c r="D151" s="12" t="s">
        <v>140</v>
      </c>
      <c r="E151" s="12" t="s">
        <v>76</v>
      </c>
      <c r="F151" s="12"/>
      <c r="G151" s="13">
        <f>G152</f>
        <v>400</v>
      </c>
      <c r="H151" s="13">
        <f>H152</f>
        <v>64.8</v>
      </c>
      <c r="I151" s="32">
        <f t="shared" si="5"/>
        <v>16.2</v>
      </c>
      <c r="J151" s="29"/>
    </row>
    <row r="152" spans="1:10" ht="39" outlineLevel="2">
      <c r="A152" s="11" t="s">
        <v>154</v>
      </c>
      <c r="B152" s="12" t="s">
        <v>26</v>
      </c>
      <c r="C152" s="12" t="s">
        <v>187</v>
      </c>
      <c r="D152" s="12" t="s">
        <v>140</v>
      </c>
      <c r="E152" s="12" t="s">
        <v>76</v>
      </c>
      <c r="F152" s="12" t="s">
        <v>153</v>
      </c>
      <c r="G152" s="13">
        <v>400</v>
      </c>
      <c r="H152" s="32">
        <v>64.8</v>
      </c>
      <c r="I152" s="32">
        <f t="shared" si="5"/>
        <v>16.2</v>
      </c>
      <c r="J152" s="29"/>
    </row>
    <row r="153" spans="1:10" ht="118.5" outlineLevel="2">
      <c r="A153" s="25" t="s">
        <v>71</v>
      </c>
      <c r="B153" s="12" t="s">
        <v>26</v>
      </c>
      <c r="C153" s="12" t="s">
        <v>187</v>
      </c>
      <c r="D153" s="12" t="s">
        <v>140</v>
      </c>
      <c r="E153" s="12" t="s">
        <v>77</v>
      </c>
      <c r="F153" s="12"/>
      <c r="G153" s="13">
        <f>G154</f>
        <v>700</v>
      </c>
      <c r="H153" s="13">
        <f>H154</f>
        <v>220</v>
      </c>
      <c r="I153" s="32">
        <f t="shared" si="5"/>
        <v>31.428571428571427</v>
      </c>
      <c r="J153" s="29"/>
    </row>
    <row r="154" spans="1:10" ht="39" outlineLevel="2">
      <c r="A154" s="11" t="s">
        <v>154</v>
      </c>
      <c r="B154" s="12" t="s">
        <v>26</v>
      </c>
      <c r="C154" s="12" t="s">
        <v>187</v>
      </c>
      <c r="D154" s="12" t="s">
        <v>140</v>
      </c>
      <c r="E154" s="12" t="s">
        <v>77</v>
      </c>
      <c r="F154" s="12" t="s">
        <v>153</v>
      </c>
      <c r="G154" s="13">
        <v>700</v>
      </c>
      <c r="H154" s="31">
        <v>220</v>
      </c>
      <c r="I154" s="32">
        <f t="shared" si="5"/>
        <v>31.428571428571427</v>
      </c>
      <c r="J154" s="29"/>
    </row>
    <row r="155" spans="1:10" ht="118.5" outlineLevel="2">
      <c r="A155" s="25" t="s">
        <v>72</v>
      </c>
      <c r="B155" s="12" t="s">
        <v>26</v>
      </c>
      <c r="C155" s="12" t="s">
        <v>187</v>
      </c>
      <c r="D155" s="12" t="s">
        <v>140</v>
      </c>
      <c r="E155" s="12" t="s">
        <v>78</v>
      </c>
      <c r="F155" s="12"/>
      <c r="G155" s="13">
        <f>G156</f>
        <v>16570</v>
      </c>
      <c r="H155" s="13">
        <f>H156</f>
        <v>6640.6</v>
      </c>
      <c r="I155" s="32">
        <f t="shared" si="5"/>
        <v>40.07604103802052</v>
      </c>
      <c r="J155" s="29"/>
    </row>
    <row r="156" spans="1:10" ht="39" outlineLevel="2">
      <c r="A156" s="11" t="s">
        <v>154</v>
      </c>
      <c r="B156" s="12" t="s">
        <v>26</v>
      </c>
      <c r="C156" s="12" t="s">
        <v>187</v>
      </c>
      <c r="D156" s="12" t="s">
        <v>140</v>
      </c>
      <c r="E156" s="12" t="s">
        <v>78</v>
      </c>
      <c r="F156" s="12" t="s">
        <v>153</v>
      </c>
      <c r="G156" s="13">
        <v>16570</v>
      </c>
      <c r="H156" s="31">
        <v>6640.6</v>
      </c>
      <c r="I156" s="32">
        <f t="shared" si="5"/>
        <v>40.07604103802052</v>
      </c>
      <c r="J156" s="29"/>
    </row>
    <row r="157" spans="1:10" ht="132" outlineLevel="2">
      <c r="A157" s="25" t="s">
        <v>73</v>
      </c>
      <c r="B157" s="12" t="s">
        <v>26</v>
      </c>
      <c r="C157" s="12" t="s">
        <v>187</v>
      </c>
      <c r="D157" s="12" t="s">
        <v>140</v>
      </c>
      <c r="E157" s="12" t="s">
        <v>79</v>
      </c>
      <c r="F157" s="12"/>
      <c r="G157" s="13">
        <f>G158</f>
        <v>250</v>
      </c>
      <c r="H157" s="13">
        <f>H158</f>
        <v>14.2</v>
      </c>
      <c r="I157" s="32">
        <f t="shared" si="5"/>
        <v>5.68</v>
      </c>
      <c r="J157" s="29"/>
    </row>
    <row r="158" spans="1:10" ht="39" outlineLevel="2">
      <c r="A158" s="11" t="s">
        <v>154</v>
      </c>
      <c r="B158" s="12" t="s">
        <v>26</v>
      </c>
      <c r="C158" s="12" t="s">
        <v>187</v>
      </c>
      <c r="D158" s="12" t="s">
        <v>140</v>
      </c>
      <c r="E158" s="12" t="s">
        <v>79</v>
      </c>
      <c r="F158" s="12" t="s">
        <v>153</v>
      </c>
      <c r="G158" s="13">
        <v>250</v>
      </c>
      <c r="H158" s="32">
        <v>14.2</v>
      </c>
      <c r="I158" s="32">
        <f t="shared" si="5"/>
        <v>5.68</v>
      </c>
      <c r="J158" s="29"/>
    </row>
    <row r="159" spans="1:10" ht="105" outlineLevel="2">
      <c r="A159" s="25" t="s">
        <v>74</v>
      </c>
      <c r="B159" s="12" t="s">
        <v>26</v>
      </c>
      <c r="C159" s="12" t="s">
        <v>187</v>
      </c>
      <c r="D159" s="12" t="s">
        <v>140</v>
      </c>
      <c r="E159" s="12" t="s">
        <v>227</v>
      </c>
      <c r="F159" s="12"/>
      <c r="G159" s="13">
        <f>G160</f>
        <v>200</v>
      </c>
      <c r="H159" s="13">
        <f>H160</f>
        <v>0</v>
      </c>
      <c r="I159" s="32">
        <f t="shared" si="5"/>
        <v>0</v>
      </c>
      <c r="J159" s="29"/>
    </row>
    <row r="160" spans="1:10" ht="39" outlineLevel="2">
      <c r="A160" s="11" t="s">
        <v>154</v>
      </c>
      <c r="B160" s="12" t="s">
        <v>26</v>
      </c>
      <c r="C160" s="12" t="s">
        <v>187</v>
      </c>
      <c r="D160" s="12" t="s">
        <v>140</v>
      </c>
      <c r="E160" s="12" t="s">
        <v>227</v>
      </c>
      <c r="F160" s="12" t="s">
        <v>153</v>
      </c>
      <c r="G160" s="13">
        <v>200</v>
      </c>
      <c r="H160" s="31"/>
      <c r="I160" s="32">
        <f t="shared" si="5"/>
        <v>0</v>
      </c>
      <c r="J160" s="29"/>
    </row>
    <row r="161" spans="1:10" ht="105" outlineLevel="2">
      <c r="A161" s="25" t="s">
        <v>74</v>
      </c>
      <c r="B161" s="12" t="s">
        <v>26</v>
      </c>
      <c r="C161" s="12" t="s">
        <v>187</v>
      </c>
      <c r="D161" s="12" t="s">
        <v>140</v>
      </c>
      <c r="E161" s="12" t="s">
        <v>234</v>
      </c>
      <c r="F161" s="12"/>
      <c r="G161" s="13">
        <f>G162</f>
        <v>1105.3</v>
      </c>
      <c r="H161" s="13">
        <f>H162</f>
        <v>0</v>
      </c>
      <c r="I161" s="32">
        <f t="shared" si="5"/>
        <v>0</v>
      </c>
      <c r="J161" s="29"/>
    </row>
    <row r="162" spans="1:10" ht="39" outlineLevel="2">
      <c r="A162" s="11" t="s">
        <v>154</v>
      </c>
      <c r="B162" s="12" t="s">
        <v>26</v>
      </c>
      <c r="C162" s="12" t="s">
        <v>187</v>
      </c>
      <c r="D162" s="12" t="s">
        <v>140</v>
      </c>
      <c r="E162" s="12" t="s">
        <v>234</v>
      </c>
      <c r="F162" s="12" t="s">
        <v>153</v>
      </c>
      <c r="G162" s="13">
        <v>1105.3</v>
      </c>
      <c r="H162" s="31"/>
      <c r="I162" s="32">
        <f t="shared" si="5"/>
        <v>0</v>
      </c>
      <c r="J162" s="29"/>
    </row>
    <row r="163" spans="1:10" ht="144.75" outlineLevel="2">
      <c r="A163" s="39" t="s">
        <v>244</v>
      </c>
      <c r="B163" s="12" t="s">
        <v>26</v>
      </c>
      <c r="C163" s="12" t="s">
        <v>187</v>
      </c>
      <c r="D163" s="12" t="s">
        <v>140</v>
      </c>
      <c r="E163" s="12" t="s">
        <v>235</v>
      </c>
      <c r="F163" s="12"/>
      <c r="G163" s="13">
        <f>G164</f>
        <v>950</v>
      </c>
      <c r="H163" s="13">
        <f>H164</f>
        <v>0</v>
      </c>
      <c r="I163" s="32">
        <f t="shared" si="5"/>
        <v>0</v>
      </c>
      <c r="J163" s="29"/>
    </row>
    <row r="164" spans="1:10" ht="39" outlineLevel="2">
      <c r="A164" s="11" t="s">
        <v>154</v>
      </c>
      <c r="B164" s="12" t="s">
        <v>26</v>
      </c>
      <c r="C164" s="12" t="s">
        <v>187</v>
      </c>
      <c r="D164" s="12" t="s">
        <v>140</v>
      </c>
      <c r="E164" s="12" t="s">
        <v>235</v>
      </c>
      <c r="F164" s="12" t="s">
        <v>153</v>
      </c>
      <c r="G164" s="13">
        <v>950</v>
      </c>
      <c r="H164" s="31"/>
      <c r="I164" s="32">
        <f t="shared" si="5"/>
        <v>0</v>
      </c>
      <c r="J164" s="29"/>
    </row>
    <row r="165" spans="1:10" ht="132" outlineLevel="2">
      <c r="A165" s="39" t="s">
        <v>245</v>
      </c>
      <c r="B165" s="12" t="s">
        <v>26</v>
      </c>
      <c r="C165" s="12" t="s">
        <v>187</v>
      </c>
      <c r="D165" s="12" t="s">
        <v>140</v>
      </c>
      <c r="E165" s="12" t="s">
        <v>236</v>
      </c>
      <c r="F165" s="12"/>
      <c r="G165" s="13">
        <f>G166</f>
        <v>167.3</v>
      </c>
      <c r="H165" s="13">
        <f>H166</f>
        <v>0</v>
      </c>
      <c r="I165" s="32">
        <f t="shared" si="5"/>
        <v>0</v>
      </c>
      <c r="J165" s="29"/>
    </row>
    <row r="166" spans="1:10" ht="39" outlineLevel="2">
      <c r="A166" s="11" t="s">
        <v>154</v>
      </c>
      <c r="B166" s="12" t="s">
        <v>26</v>
      </c>
      <c r="C166" s="12" t="s">
        <v>187</v>
      </c>
      <c r="D166" s="12" t="s">
        <v>140</v>
      </c>
      <c r="E166" s="12" t="s">
        <v>236</v>
      </c>
      <c r="F166" s="12" t="s">
        <v>153</v>
      </c>
      <c r="G166" s="13">
        <v>167.3</v>
      </c>
      <c r="H166" s="31"/>
      <c r="I166" s="32">
        <f t="shared" si="5"/>
        <v>0</v>
      </c>
      <c r="J166" s="29"/>
    </row>
    <row r="167" spans="1:10" ht="81" outlineLevel="2">
      <c r="A167" s="40" t="s">
        <v>245</v>
      </c>
      <c r="B167" s="12" t="s">
        <v>26</v>
      </c>
      <c r="C167" s="12" t="s">
        <v>187</v>
      </c>
      <c r="D167" s="12" t="s">
        <v>140</v>
      </c>
      <c r="E167" s="12" t="s">
        <v>237</v>
      </c>
      <c r="F167" s="12"/>
      <c r="G167" s="13">
        <f>G168</f>
        <v>180</v>
      </c>
      <c r="H167" s="13">
        <f>H168</f>
        <v>0</v>
      </c>
      <c r="I167" s="32">
        <f t="shared" si="5"/>
        <v>0</v>
      </c>
      <c r="J167" s="29"/>
    </row>
    <row r="168" spans="1:10" ht="39" outlineLevel="2">
      <c r="A168" s="11" t="s">
        <v>154</v>
      </c>
      <c r="B168" s="12" t="s">
        <v>26</v>
      </c>
      <c r="C168" s="12" t="s">
        <v>187</v>
      </c>
      <c r="D168" s="12" t="s">
        <v>140</v>
      </c>
      <c r="E168" s="12" t="s">
        <v>237</v>
      </c>
      <c r="F168" s="12" t="s">
        <v>153</v>
      </c>
      <c r="G168" s="13">
        <v>180</v>
      </c>
      <c r="H168" s="31"/>
      <c r="I168" s="32">
        <f t="shared" si="5"/>
        <v>0</v>
      </c>
      <c r="J168" s="29"/>
    </row>
    <row r="169" spans="1:10" s="9" customFormat="1" ht="12.75" outlineLevel="1">
      <c r="A169" s="7" t="s">
        <v>195</v>
      </c>
      <c r="B169" s="1" t="s">
        <v>26</v>
      </c>
      <c r="C169" s="1" t="s">
        <v>191</v>
      </c>
      <c r="D169" s="1" t="s">
        <v>124</v>
      </c>
      <c r="E169" s="1" t="s">
        <v>124</v>
      </c>
      <c r="F169" s="1"/>
      <c r="G169" s="5">
        <f aca="true" t="shared" si="6" ref="G169:H171">G170</f>
        <v>629.9000000000001</v>
      </c>
      <c r="H169" s="5">
        <f t="shared" si="6"/>
        <v>91.6</v>
      </c>
      <c r="I169" s="32">
        <f t="shared" si="5"/>
        <v>14.541990792189234</v>
      </c>
      <c r="J169" s="29"/>
    </row>
    <row r="170" spans="1:10" s="8" customFormat="1" ht="26.25" outlineLevel="1">
      <c r="A170" s="7" t="s">
        <v>196</v>
      </c>
      <c r="B170" s="1" t="s">
        <v>26</v>
      </c>
      <c r="C170" s="1" t="s">
        <v>191</v>
      </c>
      <c r="D170" s="1" t="s">
        <v>191</v>
      </c>
      <c r="E170" s="1" t="s">
        <v>124</v>
      </c>
      <c r="F170" s="1"/>
      <c r="G170" s="5">
        <f t="shared" si="6"/>
        <v>629.9000000000001</v>
      </c>
      <c r="H170" s="5">
        <f t="shared" si="6"/>
        <v>91.6</v>
      </c>
      <c r="I170" s="32">
        <f t="shared" si="5"/>
        <v>14.541990792189234</v>
      </c>
      <c r="J170" s="29"/>
    </row>
    <row r="171" spans="1:10" ht="26.25" outlineLevel="2">
      <c r="A171" s="7" t="s">
        <v>29</v>
      </c>
      <c r="B171" s="1" t="s">
        <v>26</v>
      </c>
      <c r="C171" s="1" t="s">
        <v>191</v>
      </c>
      <c r="D171" s="1" t="s">
        <v>191</v>
      </c>
      <c r="E171" s="1" t="s">
        <v>39</v>
      </c>
      <c r="F171" s="1"/>
      <c r="G171" s="5">
        <f t="shared" si="6"/>
        <v>629.9000000000001</v>
      </c>
      <c r="H171" s="5">
        <f t="shared" si="6"/>
        <v>91.6</v>
      </c>
      <c r="I171" s="32">
        <f t="shared" si="5"/>
        <v>14.541990792189234</v>
      </c>
      <c r="J171" s="29"/>
    </row>
    <row r="172" spans="1:10" ht="26.25" outlineLevel="2">
      <c r="A172" s="7" t="s">
        <v>81</v>
      </c>
      <c r="B172" s="1" t="s">
        <v>26</v>
      </c>
      <c r="C172" s="1" t="s">
        <v>191</v>
      </c>
      <c r="D172" s="1" t="s">
        <v>191</v>
      </c>
      <c r="E172" s="1" t="s">
        <v>80</v>
      </c>
      <c r="F172" s="1"/>
      <c r="G172" s="5">
        <f>G173+G175+G177</f>
        <v>629.9000000000001</v>
      </c>
      <c r="H172" s="5">
        <f>H173+H175+H177</f>
        <v>91.6</v>
      </c>
      <c r="I172" s="32">
        <f t="shared" si="5"/>
        <v>14.541990792189234</v>
      </c>
      <c r="J172" s="29"/>
    </row>
    <row r="173" spans="1:10" ht="105" outlineLevel="2">
      <c r="A173" s="25" t="s">
        <v>82</v>
      </c>
      <c r="B173" s="12" t="s">
        <v>26</v>
      </c>
      <c r="C173" s="12" t="s">
        <v>191</v>
      </c>
      <c r="D173" s="12" t="s">
        <v>191</v>
      </c>
      <c r="E173" s="12" t="s">
        <v>84</v>
      </c>
      <c r="F173" s="12"/>
      <c r="G173" s="13">
        <f>G174</f>
        <v>100</v>
      </c>
      <c r="H173" s="13">
        <f>H174</f>
        <v>0</v>
      </c>
      <c r="I173" s="32">
        <f t="shared" si="5"/>
        <v>0</v>
      </c>
      <c r="J173" s="29"/>
    </row>
    <row r="174" spans="1:10" ht="39" outlineLevel="2">
      <c r="A174" s="11" t="s">
        <v>154</v>
      </c>
      <c r="B174" s="12" t="s">
        <v>26</v>
      </c>
      <c r="C174" s="12" t="s">
        <v>191</v>
      </c>
      <c r="D174" s="12" t="s">
        <v>191</v>
      </c>
      <c r="E174" s="12" t="s">
        <v>84</v>
      </c>
      <c r="F174" s="12" t="s">
        <v>153</v>
      </c>
      <c r="G174" s="13">
        <v>100</v>
      </c>
      <c r="H174" s="31"/>
      <c r="I174" s="32">
        <f t="shared" si="5"/>
        <v>0</v>
      </c>
      <c r="J174" s="29"/>
    </row>
    <row r="175" spans="1:10" ht="118.5" outlineLevel="2">
      <c r="A175" s="25" t="s">
        <v>83</v>
      </c>
      <c r="B175" s="12" t="s">
        <v>26</v>
      </c>
      <c r="C175" s="12" t="s">
        <v>191</v>
      </c>
      <c r="D175" s="12" t="s">
        <v>191</v>
      </c>
      <c r="E175" s="12" t="s">
        <v>85</v>
      </c>
      <c r="F175" s="1"/>
      <c r="G175" s="13">
        <f>G176</f>
        <v>416.2</v>
      </c>
      <c r="H175" s="13">
        <f>H176</f>
        <v>72</v>
      </c>
      <c r="I175" s="32">
        <f t="shared" si="5"/>
        <v>17.29937530033638</v>
      </c>
      <c r="J175" s="29"/>
    </row>
    <row r="176" spans="1:10" ht="66" outlineLevel="2">
      <c r="A176" s="30" t="s">
        <v>211</v>
      </c>
      <c r="B176" s="12" t="s">
        <v>26</v>
      </c>
      <c r="C176" s="12" t="s">
        <v>191</v>
      </c>
      <c r="D176" s="12" t="s">
        <v>191</v>
      </c>
      <c r="E176" s="12" t="s">
        <v>85</v>
      </c>
      <c r="F176" s="12" t="s">
        <v>220</v>
      </c>
      <c r="G176" s="13">
        <v>416.2</v>
      </c>
      <c r="H176" s="31">
        <v>72</v>
      </c>
      <c r="I176" s="32">
        <f t="shared" si="5"/>
        <v>17.29937530033638</v>
      </c>
      <c r="J176" s="29"/>
    </row>
    <row r="177" spans="1:10" ht="118.5" outlineLevel="2">
      <c r="A177" s="25" t="s">
        <v>83</v>
      </c>
      <c r="B177" s="12" t="s">
        <v>26</v>
      </c>
      <c r="C177" s="12" t="s">
        <v>191</v>
      </c>
      <c r="D177" s="12" t="s">
        <v>191</v>
      </c>
      <c r="E177" s="12" t="s">
        <v>85</v>
      </c>
      <c r="F177" s="1"/>
      <c r="G177" s="13">
        <f>G178</f>
        <v>113.7</v>
      </c>
      <c r="H177" s="13">
        <f>H178</f>
        <v>19.6</v>
      </c>
      <c r="I177" s="32">
        <f t="shared" si="5"/>
        <v>17.238346525945474</v>
      </c>
      <c r="J177" s="29"/>
    </row>
    <row r="178" spans="1:10" ht="52.5" outlineLevel="2">
      <c r="A178" s="11" t="s">
        <v>106</v>
      </c>
      <c r="B178" s="12" t="s">
        <v>26</v>
      </c>
      <c r="C178" s="12" t="s">
        <v>191</v>
      </c>
      <c r="D178" s="12" t="s">
        <v>191</v>
      </c>
      <c r="E178" s="12" t="s">
        <v>85</v>
      </c>
      <c r="F178" s="12" t="s">
        <v>221</v>
      </c>
      <c r="G178" s="13">
        <v>113.7</v>
      </c>
      <c r="H178" s="31">
        <v>19.6</v>
      </c>
      <c r="I178" s="32">
        <f t="shared" si="5"/>
        <v>17.238346525945474</v>
      </c>
      <c r="J178" s="29"/>
    </row>
    <row r="179" spans="1:10" ht="12.75" outlineLevel="2">
      <c r="A179" s="7" t="s">
        <v>197</v>
      </c>
      <c r="B179" s="1" t="s">
        <v>26</v>
      </c>
      <c r="C179" s="1" t="s">
        <v>190</v>
      </c>
      <c r="D179" s="12"/>
      <c r="E179" s="12"/>
      <c r="F179" s="12"/>
      <c r="G179" s="5">
        <f>G180</f>
        <v>23436.1</v>
      </c>
      <c r="H179" s="5">
        <f>H180</f>
        <v>10296.8</v>
      </c>
      <c r="I179" s="38">
        <f t="shared" si="5"/>
        <v>43.935637755428594</v>
      </c>
      <c r="J179" s="29"/>
    </row>
    <row r="180" spans="1:10" ht="12.75" outlineLevel="2">
      <c r="A180" s="7" t="s">
        <v>198</v>
      </c>
      <c r="B180" s="1" t="s">
        <v>26</v>
      </c>
      <c r="C180" s="1" t="s">
        <v>190</v>
      </c>
      <c r="D180" s="1" t="s">
        <v>126</v>
      </c>
      <c r="E180" s="1" t="s">
        <v>39</v>
      </c>
      <c r="F180" s="12"/>
      <c r="G180" s="5">
        <f>G181</f>
        <v>23436.1</v>
      </c>
      <c r="H180" s="5">
        <f>H181</f>
        <v>10296.8</v>
      </c>
      <c r="I180" s="38">
        <f t="shared" si="5"/>
        <v>43.935637755428594</v>
      </c>
      <c r="J180" s="29"/>
    </row>
    <row r="181" spans="1:10" ht="26.25" outlineLevel="2">
      <c r="A181" s="7" t="s">
        <v>29</v>
      </c>
      <c r="B181" s="1" t="s">
        <v>26</v>
      </c>
      <c r="C181" s="1" t="s">
        <v>190</v>
      </c>
      <c r="D181" s="1" t="s">
        <v>126</v>
      </c>
      <c r="E181" s="1" t="s">
        <v>89</v>
      </c>
      <c r="F181" s="12"/>
      <c r="G181" s="5">
        <f>G182+G185+G187+G189+G191+G193+G195</f>
        <v>23436.1</v>
      </c>
      <c r="H181" s="5">
        <f>H182+H185+H187+H189+H191+H193+H195</f>
        <v>10296.8</v>
      </c>
      <c r="I181" s="38">
        <f t="shared" si="5"/>
        <v>43.935637755428594</v>
      </c>
      <c r="J181" s="29"/>
    </row>
    <row r="182" spans="1:10" ht="118.5" outlineLevel="2">
      <c r="A182" s="25" t="s">
        <v>90</v>
      </c>
      <c r="B182" s="12" t="s">
        <v>26</v>
      </c>
      <c r="C182" s="12" t="s">
        <v>190</v>
      </c>
      <c r="D182" s="12" t="s">
        <v>126</v>
      </c>
      <c r="E182" s="12" t="s">
        <v>93</v>
      </c>
      <c r="F182" s="12"/>
      <c r="G182" s="13">
        <f>G183+G184</f>
        <v>15073</v>
      </c>
      <c r="H182" s="13">
        <f>H183+H184</f>
        <v>7773</v>
      </c>
      <c r="I182" s="32">
        <f t="shared" si="5"/>
        <v>51.56903071717641</v>
      </c>
      <c r="J182" s="29"/>
    </row>
    <row r="183" spans="1:10" ht="66" outlineLevel="2">
      <c r="A183" s="11" t="s">
        <v>193</v>
      </c>
      <c r="B183" s="12" t="s">
        <v>26</v>
      </c>
      <c r="C183" s="12" t="s">
        <v>190</v>
      </c>
      <c r="D183" s="12" t="s">
        <v>126</v>
      </c>
      <c r="E183" s="12" t="s">
        <v>93</v>
      </c>
      <c r="F183" s="12" t="s">
        <v>192</v>
      </c>
      <c r="G183" s="13">
        <v>14600</v>
      </c>
      <c r="H183" s="32">
        <v>7300</v>
      </c>
      <c r="I183" s="32">
        <f t="shared" si="5"/>
        <v>50</v>
      </c>
      <c r="J183" s="29"/>
    </row>
    <row r="184" spans="1:10" ht="26.25" outlineLevel="2">
      <c r="A184" s="11" t="s">
        <v>151</v>
      </c>
      <c r="B184" s="12" t="s">
        <v>26</v>
      </c>
      <c r="C184" s="12" t="s">
        <v>190</v>
      </c>
      <c r="D184" s="12" t="s">
        <v>126</v>
      </c>
      <c r="E184" s="12" t="s">
        <v>93</v>
      </c>
      <c r="F184" s="12" t="s">
        <v>150</v>
      </c>
      <c r="G184" s="13">
        <v>473</v>
      </c>
      <c r="H184" s="32">
        <v>473</v>
      </c>
      <c r="I184" s="32">
        <f t="shared" si="5"/>
        <v>100</v>
      </c>
      <c r="J184" s="29"/>
    </row>
    <row r="185" spans="1:10" ht="118.5" outlineLevel="2">
      <c r="A185" s="25" t="s">
        <v>91</v>
      </c>
      <c r="B185" s="12" t="s">
        <v>26</v>
      </c>
      <c r="C185" s="12" t="s">
        <v>190</v>
      </c>
      <c r="D185" s="12" t="s">
        <v>126</v>
      </c>
      <c r="E185" s="12" t="s">
        <v>94</v>
      </c>
      <c r="F185" s="12"/>
      <c r="G185" s="13">
        <f>G186</f>
        <v>3800</v>
      </c>
      <c r="H185" s="13">
        <f>H186</f>
        <v>1900</v>
      </c>
      <c r="I185" s="32">
        <f t="shared" si="5"/>
        <v>50</v>
      </c>
      <c r="J185" s="29"/>
    </row>
    <row r="186" spans="1:10" ht="66" outlineLevel="2">
      <c r="A186" s="11" t="s">
        <v>193</v>
      </c>
      <c r="B186" s="12" t="s">
        <v>26</v>
      </c>
      <c r="C186" s="12" t="s">
        <v>190</v>
      </c>
      <c r="D186" s="12" t="s">
        <v>126</v>
      </c>
      <c r="E186" s="12" t="s">
        <v>94</v>
      </c>
      <c r="F186" s="12" t="s">
        <v>192</v>
      </c>
      <c r="G186" s="13">
        <v>3800</v>
      </c>
      <c r="H186" s="32">
        <v>1900</v>
      </c>
      <c r="I186" s="32">
        <f t="shared" si="5"/>
        <v>50</v>
      </c>
      <c r="J186" s="29"/>
    </row>
    <row r="187" spans="1:10" ht="118.5" outlineLevel="2">
      <c r="A187" s="25" t="s">
        <v>92</v>
      </c>
      <c r="B187" s="12" t="s">
        <v>26</v>
      </c>
      <c r="C187" s="12" t="s">
        <v>190</v>
      </c>
      <c r="D187" s="12" t="s">
        <v>126</v>
      </c>
      <c r="E187" s="12" t="s">
        <v>95</v>
      </c>
      <c r="F187" s="12"/>
      <c r="G187" s="13">
        <f>G188</f>
        <v>500</v>
      </c>
      <c r="H187" s="13">
        <f>H188</f>
        <v>168.8</v>
      </c>
      <c r="I187" s="32">
        <f t="shared" si="5"/>
        <v>33.76</v>
      </c>
      <c r="J187" s="29"/>
    </row>
    <row r="188" spans="1:10" ht="39" outlineLevel="2">
      <c r="A188" s="11" t="s">
        <v>154</v>
      </c>
      <c r="B188" s="12" t="s">
        <v>26</v>
      </c>
      <c r="C188" s="12" t="s">
        <v>190</v>
      </c>
      <c r="D188" s="12" t="s">
        <v>126</v>
      </c>
      <c r="E188" s="12" t="s">
        <v>95</v>
      </c>
      <c r="F188" s="12" t="s">
        <v>153</v>
      </c>
      <c r="G188" s="13">
        <v>500</v>
      </c>
      <c r="H188" s="31">
        <v>168.8</v>
      </c>
      <c r="I188" s="32">
        <f t="shared" si="5"/>
        <v>33.76</v>
      </c>
      <c r="J188" s="29"/>
    </row>
    <row r="189" spans="1:10" ht="102.75" customHeight="1" outlineLevel="2">
      <c r="A189" s="25" t="s">
        <v>92</v>
      </c>
      <c r="B189" s="12" t="s">
        <v>26</v>
      </c>
      <c r="C189" s="12" t="s">
        <v>190</v>
      </c>
      <c r="D189" s="12" t="s">
        <v>126</v>
      </c>
      <c r="E189" s="12" t="s">
        <v>96</v>
      </c>
      <c r="F189" s="12"/>
      <c r="G189" s="13">
        <f>G190</f>
        <v>903</v>
      </c>
      <c r="H189" s="13">
        <f>H190</f>
        <v>0</v>
      </c>
      <c r="I189" s="32">
        <f t="shared" si="5"/>
        <v>0</v>
      </c>
      <c r="J189" s="29"/>
    </row>
    <row r="190" spans="1:10" ht="39" outlineLevel="2">
      <c r="A190" s="11" t="s">
        <v>154</v>
      </c>
      <c r="B190" s="12" t="s">
        <v>26</v>
      </c>
      <c r="C190" s="12" t="s">
        <v>190</v>
      </c>
      <c r="D190" s="12" t="s">
        <v>126</v>
      </c>
      <c r="E190" s="12" t="s">
        <v>96</v>
      </c>
      <c r="F190" s="12" t="s">
        <v>153</v>
      </c>
      <c r="G190" s="13">
        <v>903</v>
      </c>
      <c r="H190" s="31"/>
      <c r="I190" s="32">
        <f t="shared" si="5"/>
        <v>0</v>
      </c>
      <c r="J190" s="29"/>
    </row>
    <row r="191" spans="1:10" ht="118.5" outlineLevel="2">
      <c r="A191" s="39" t="s">
        <v>247</v>
      </c>
      <c r="B191" s="12" t="s">
        <v>26</v>
      </c>
      <c r="C191" s="12" t="s">
        <v>190</v>
      </c>
      <c r="D191" s="12" t="s">
        <v>126</v>
      </c>
      <c r="E191" s="12" t="s">
        <v>238</v>
      </c>
      <c r="F191" s="12"/>
      <c r="G191" s="13">
        <f>G192</f>
        <v>902.6</v>
      </c>
      <c r="H191" s="13">
        <f>H192</f>
        <v>0</v>
      </c>
      <c r="I191" s="32">
        <f t="shared" si="5"/>
        <v>0</v>
      </c>
      <c r="J191" s="29"/>
    </row>
    <row r="192" spans="1:10" ht="39" outlineLevel="2">
      <c r="A192" s="11" t="s">
        <v>154</v>
      </c>
      <c r="B192" s="12" t="s">
        <v>26</v>
      </c>
      <c r="C192" s="12" t="s">
        <v>190</v>
      </c>
      <c r="D192" s="12" t="s">
        <v>126</v>
      </c>
      <c r="E192" s="12" t="s">
        <v>238</v>
      </c>
      <c r="F192" s="12" t="s">
        <v>153</v>
      </c>
      <c r="G192" s="13">
        <v>902.6</v>
      </c>
      <c r="H192" s="31"/>
      <c r="I192" s="32">
        <f t="shared" si="5"/>
        <v>0</v>
      </c>
      <c r="J192" s="29"/>
    </row>
    <row r="193" spans="1:10" ht="129.75" customHeight="1" outlineLevel="2">
      <c r="A193" s="39" t="s">
        <v>248</v>
      </c>
      <c r="B193" s="12" t="s">
        <v>26</v>
      </c>
      <c r="C193" s="12" t="s">
        <v>190</v>
      </c>
      <c r="D193" s="12" t="s">
        <v>126</v>
      </c>
      <c r="E193" s="12" t="s">
        <v>239</v>
      </c>
      <c r="F193" s="12"/>
      <c r="G193" s="13">
        <f>G194</f>
        <v>1302.5</v>
      </c>
      <c r="H193" s="13">
        <f>H194</f>
        <v>0</v>
      </c>
      <c r="I193" s="32">
        <f t="shared" si="5"/>
        <v>0</v>
      </c>
      <c r="J193" s="29"/>
    </row>
    <row r="194" spans="1:10" ht="66" outlineLevel="2">
      <c r="A194" s="11" t="s">
        <v>193</v>
      </c>
      <c r="B194" s="12" t="s">
        <v>26</v>
      </c>
      <c r="C194" s="12" t="s">
        <v>190</v>
      </c>
      <c r="D194" s="12" t="s">
        <v>126</v>
      </c>
      <c r="E194" s="12" t="s">
        <v>239</v>
      </c>
      <c r="F194" s="12" t="s">
        <v>192</v>
      </c>
      <c r="G194" s="13">
        <v>1302.5</v>
      </c>
      <c r="H194" s="31"/>
      <c r="I194" s="32">
        <f t="shared" si="5"/>
        <v>0</v>
      </c>
      <c r="J194" s="29"/>
    </row>
    <row r="195" spans="1:10" ht="144.75" outlineLevel="2">
      <c r="A195" s="39" t="s">
        <v>246</v>
      </c>
      <c r="B195" s="12" t="s">
        <v>26</v>
      </c>
      <c r="C195" s="12" t="s">
        <v>190</v>
      </c>
      <c r="D195" s="12" t="s">
        <v>126</v>
      </c>
      <c r="E195" s="12" t="s">
        <v>240</v>
      </c>
      <c r="F195" s="12"/>
      <c r="G195" s="13">
        <f>G196</f>
        <v>955</v>
      </c>
      <c r="H195" s="13">
        <f>H196</f>
        <v>455</v>
      </c>
      <c r="I195" s="32">
        <f t="shared" si="5"/>
        <v>47.64397905759162</v>
      </c>
      <c r="J195" s="29"/>
    </row>
    <row r="196" spans="1:10" ht="26.25" outlineLevel="2">
      <c r="A196" s="11" t="s">
        <v>151</v>
      </c>
      <c r="B196" s="12" t="s">
        <v>26</v>
      </c>
      <c r="C196" s="12" t="s">
        <v>190</v>
      </c>
      <c r="D196" s="12" t="s">
        <v>126</v>
      </c>
      <c r="E196" s="12" t="s">
        <v>240</v>
      </c>
      <c r="F196" s="12"/>
      <c r="G196" s="13">
        <v>955</v>
      </c>
      <c r="H196" s="32">
        <v>455</v>
      </c>
      <c r="I196" s="32">
        <f t="shared" si="5"/>
        <v>47.64397905759162</v>
      </c>
      <c r="J196" s="29"/>
    </row>
    <row r="197" spans="1:10" s="9" customFormat="1" ht="12.75" outlineLevel="1">
      <c r="A197" s="7" t="s">
        <v>202</v>
      </c>
      <c r="B197" s="1" t="s">
        <v>26</v>
      </c>
      <c r="C197" s="1" t="s">
        <v>113</v>
      </c>
      <c r="D197" s="1" t="s">
        <v>124</v>
      </c>
      <c r="E197" s="1" t="s">
        <v>124</v>
      </c>
      <c r="F197" s="1"/>
      <c r="G197" s="5">
        <f aca="true" t="shared" si="7" ref="G197:H200">G198</f>
        <v>2100</v>
      </c>
      <c r="H197" s="5">
        <f t="shared" si="7"/>
        <v>685.9</v>
      </c>
      <c r="I197" s="32">
        <f t="shared" si="5"/>
        <v>32.66190476190476</v>
      </c>
      <c r="J197" s="29"/>
    </row>
    <row r="198" spans="1:10" s="8" customFormat="1" ht="12.75" outlineLevel="1">
      <c r="A198" s="7" t="s">
        <v>201</v>
      </c>
      <c r="B198" s="1" t="s">
        <v>26</v>
      </c>
      <c r="C198" s="1" t="s">
        <v>113</v>
      </c>
      <c r="D198" s="1" t="s">
        <v>126</v>
      </c>
      <c r="E198" s="1" t="s">
        <v>124</v>
      </c>
      <c r="F198" s="1"/>
      <c r="G198" s="5">
        <f t="shared" si="7"/>
        <v>2100</v>
      </c>
      <c r="H198" s="5">
        <f t="shared" si="7"/>
        <v>685.9</v>
      </c>
      <c r="I198" s="32">
        <f t="shared" si="5"/>
        <v>32.66190476190476</v>
      </c>
      <c r="J198" s="29"/>
    </row>
    <row r="199" spans="1:10" ht="26.25" outlineLevel="2">
      <c r="A199" s="7" t="s">
        <v>155</v>
      </c>
      <c r="B199" s="1" t="s">
        <v>26</v>
      </c>
      <c r="C199" s="1" t="s">
        <v>113</v>
      </c>
      <c r="D199" s="1" t="s">
        <v>126</v>
      </c>
      <c r="E199" s="1" t="s">
        <v>167</v>
      </c>
      <c r="F199" s="1"/>
      <c r="G199" s="5">
        <f t="shared" si="7"/>
        <v>2100</v>
      </c>
      <c r="H199" s="5">
        <f t="shared" si="7"/>
        <v>685.9</v>
      </c>
      <c r="I199" s="32">
        <f t="shared" si="5"/>
        <v>32.66190476190476</v>
      </c>
      <c r="J199" s="29"/>
    </row>
    <row r="200" spans="1:10" ht="30" customHeight="1" outlineLevel="2">
      <c r="A200" s="30" t="s">
        <v>88</v>
      </c>
      <c r="B200" s="12" t="s">
        <v>26</v>
      </c>
      <c r="C200" s="12" t="s">
        <v>113</v>
      </c>
      <c r="D200" s="12" t="s">
        <v>126</v>
      </c>
      <c r="E200" s="12" t="s">
        <v>87</v>
      </c>
      <c r="F200" s="1"/>
      <c r="G200" s="5">
        <f t="shared" si="7"/>
        <v>2100</v>
      </c>
      <c r="H200" s="5">
        <f t="shared" si="7"/>
        <v>685.9</v>
      </c>
      <c r="I200" s="32">
        <f t="shared" si="5"/>
        <v>32.66190476190476</v>
      </c>
      <c r="J200" s="29"/>
    </row>
    <row r="201" spans="1:10" ht="39.75" customHeight="1" outlineLevel="2">
      <c r="A201" s="11" t="s">
        <v>200</v>
      </c>
      <c r="B201" s="12" t="s">
        <v>26</v>
      </c>
      <c r="C201" s="12" t="s">
        <v>113</v>
      </c>
      <c r="D201" s="12" t="s">
        <v>126</v>
      </c>
      <c r="E201" s="12" t="s">
        <v>87</v>
      </c>
      <c r="F201" s="12" t="s">
        <v>199</v>
      </c>
      <c r="G201" s="13">
        <v>2100</v>
      </c>
      <c r="H201" s="31">
        <v>685.9</v>
      </c>
      <c r="I201" s="32">
        <f t="shared" si="5"/>
        <v>32.66190476190476</v>
      </c>
      <c r="J201" s="29"/>
    </row>
    <row r="202" spans="1:10" s="9" customFormat="1" ht="12.75" outlineLevel="1">
      <c r="A202" s="7" t="s">
        <v>203</v>
      </c>
      <c r="B202" s="1" t="s">
        <v>26</v>
      </c>
      <c r="C202" s="1" t="s">
        <v>114</v>
      </c>
      <c r="D202" s="1" t="s">
        <v>124</v>
      </c>
      <c r="E202" s="1" t="s">
        <v>124</v>
      </c>
      <c r="F202" s="1"/>
      <c r="G202" s="5">
        <f>G203</f>
        <v>10100</v>
      </c>
      <c r="H202" s="5">
        <f>H203</f>
        <v>4967.8</v>
      </c>
      <c r="I202" s="38">
        <f t="shared" si="5"/>
        <v>49.18613861386139</v>
      </c>
      <c r="J202" s="29"/>
    </row>
    <row r="203" spans="1:10" s="9" customFormat="1" ht="26.25" outlineLevel="1">
      <c r="A203" s="7" t="s">
        <v>29</v>
      </c>
      <c r="B203" s="1" t="s">
        <v>26</v>
      </c>
      <c r="C203" s="1" t="s">
        <v>126</v>
      </c>
      <c r="D203" s="1"/>
      <c r="E203" s="1" t="s">
        <v>39</v>
      </c>
      <c r="F203" s="1"/>
      <c r="G203" s="5">
        <f>G204+G209</f>
        <v>10100</v>
      </c>
      <c r="H203" s="5">
        <f>H204+H209</f>
        <v>4967.8</v>
      </c>
      <c r="I203" s="38">
        <f t="shared" si="5"/>
        <v>49.18613861386139</v>
      </c>
      <c r="J203" s="29"/>
    </row>
    <row r="204" spans="1:10" s="9" customFormat="1" ht="26.25" outlineLevel="1">
      <c r="A204" s="7" t="s">
        <v>81</v>
      </c>
      <c r="B204" s="1" t="s">
        <v>26</v>
      </c>
      <c r="C204" s="1" t="s">
        <v>126</v>
      </c>
      <c r="D204" s="1" t="s">
        <v>126</v>
      </c>
      <c r="E204" s="1" t="s">
        <v>80</v>
      </c>
      <c r="F204" s="1"/>
      <c r="G204" s="5">
        <f>G205+G207</f>
        <v>9450</v>
      </c>
      <c r="H204" s="5">
        <f>H205+H207</f>
        <v>4800</v>
      </c>
      <c r="I204" s="38">
        <f t="shared" si="5"/>
        <v>50.79365079365079</v>
      </c>
      <c r="J204" s="29"/>
    </row>
    <row r="205" spans="1:10" s="9" customFormat="1" ht="118.5" outlineLevel="1">
      <c r="A205" s="25" t="s">
        <v>97</v>
      </c>
      <c r="B205" s="12" t="s">
        <v>26</v>
      </c>
      <c r="C205" s="12" t="s">
        <v>126</v>
      </c>
      <c r="D205" s="12" t="s">
        <v>126</v>
      </c>
      <c r="E205" s="12" t="s">
        <v>98</v>
      </c>
      <c r="F205" s="1"/>
      <c r="G205" s="13">
        <f>G206</f>
        <v>9000</v>
      </c>
      <c r="H205" s="13">
        <f>H206</f>
        <v>4800</v>
      </c>
      <c r="I205" s="32">
        <f t="shared" si="5"/>
        <v>53.333333333333336</v>
      </c>
      <c r="J205" s="29"/>
    </row>
    <row r="206" spans="1:10" s="9" customFormat="1" ht="26.25" outlineLevel="1">
      <c r="A206" s="26" t="s">
        <v>206</v>
      </c>
      <c r="B206" s="12" t="s">
        <v>26</v>
      </c>
      <c r="C206" s="12" t="s">
        <v>126</v>
      </c>
      <c r="D206" s="12" t="s">
        <v>126</v>
      </c>
      <c r="E206" s="12" t="s">
        <v>98</v>
      </c>
      <c r="F206" s="12" t="s">
        <v>185</v>
      </c>
      <c r="G206" s="13">
        <v>9000</v>
      </c>
      <c r="H206" s="32">
        <v>4800</v>
      </c>
      <c r="I206" s="32">
        <f t="shared" si="5"/>
        <v>53.333333333333336</v>
      </c>
      <c r="J206" s="29"/>
    </row>
    <row r="207" spans="1:10" s="9" customFormat="1" ht="144.75" outlineLevel="1">
      <c r="A207" s="39" t="s">
        <v>244</v>
      </c>
      <c r="B207" s="12" t="s">
        <v>26</v>
      </c>
      <c r="C207" s="12" t="s">
        <v>126</v>
      </c>
      <c r="D207" s="12" t="s">
        <v>126</v>
      </c>
      <c r="E207" s="12" t="s">
        <v>241</v>
      </c>
      <c r="F207" s="12"/>
      <c r="G207" s="13">
        <f>G208</f>
        <v>450</v>
      </c>
      <c r="H207" s="13">
        <f>H208</f>
        <v>0</v>
      </c>
      <c r="I207" s="32"/>
      <c r="J207" s="29"/>
    </row>
    <row r="208" spans="1:10" s="9" customFormat="1" ht="26.25" outlineLevel="1">
      <c r="A208" s="26" t="s">
        <v>206</v>
      </c>
      <c r="B208" s="12" t="s">
        <v>26</v>
      </c>
      <c r="C208" s="12" t="s">
        <v>126</v>
      </c>
      <c r="D208" s="12" t="s">
        <v>126</v>
      </c>
      <c r="E208" s="12" t="s">
        <v>241</v>
      </c>
      <c r="F208" s="12" t="s">
        <v>242</v>
      </c>
      <c r="G208" s="13">
        <v>450</v>
      </c>
      <c r="H208" s="32"/>
      <c r="I208" s="32"/>
      <c r="J208" s="29"/>
    </row>
    <row r="209" spans="1:10" s="8" customFormat="1" ht="12.75" outlineLevel="1">
      <c r="A209" s="7" t="s">
        <v>204</v>
      </c>
      <c r="B209" s="1" t="s">
        <v>125</v>
      </c>
      <c r="C209" s="1" t="s">
        <v>114</v>
      </c>
      <c r="D209" s="1" t="s">
        <v>142</v>
      </c>
      <c r="E209" s="1" t="s">
        <v>124</v>
      </c>
      <c r="F209" s="1"/>
      <c r="G209" s="5">
        <f>G210+G212</f>
        <v>650</v>
      </c>
      <c r="H209" s="5">
        <f>H210+H212</f>
        <v>167.8</v>
      </c>
      <c r="I209" s="32">
        <f t="shared" si="5"/>
        <v>25.815384615384616</v>
      </c>
      <c r="J209" s="29"/>
    </row>
    <row r="210" spans="1:10" s="8" customFormat="1" ht="90.75" customHeight="1" outlineLevel="1">
      <c r="A210" s="25" t="s">
        <v>208</v>
      </c>
      <c r="B210" s="12" t="s">
        <v>26</v>
      </c>
      <c r="C210" s="12" t="s">
        <v>126</v>
      </c>
      <c r="D210" s="12" t="s">
        <v>142</v>
      </c>
      <c r="E210" s="12" t="s">
        <v>207</v>
      </c>
      <c r="F210" s="1"/>
      <c r="G210" s="13">
        <f>G211</f>
        <v>500</v>
      </c>
      <c r="H210" s="13">
        <f>H211</f>
        <v>56.4</v>
      </c>
      <c r="I210" s="32">
        <f t="shared" si="5"/>
        <v>11.28</v>
      </c>
      <c r="J210" s="29"/>
    </row>
    <row r="211" spans="1:10" s="8" customFormat="1" ht="46.5" customHeight="1" outlineLevel="1">
      <c r="A211" s="11" t="s">
        <v>154</v>
      </c>
      <c r="B211" s="12" t="s">
        <v>26</v>
      </c>
      <c r="C211" s="12" t="s">
        <v>126</v>
      </c>
      <c r="D211" s="12" t="s">
        <v>142</v>
      </c>
      <c r="E211" s="12" t="s">
        <v>207</v>
      </c>
      <c r="F211" s="31">
        <v>244</v>
      </c>
      <c r="G211" s="32">
        <v>500</v>
      </c>
      <c r="H211" s="31">
        <v>56.4</v>
      </c>
      <c r="I211" s="32">
        <f>H211/G211*100</f>
        <v>11.28</v>
      </c>
      <c r="J211" s="29"/>
    </row>
    <row r="212" spans="1:10" s="8" customFormat="1" ht="90.75" customHeight="1" outlineLevel="1">
      <c r="A212" s="25" t="s">
        <v>208</v>
      </c>
      <c r="B212" s="12" t="s">
        <v>26</v>
      </c>
      <c r="C212" s="12" t="s">
        <v>126</v>
      </c>
      <c r="D212" s="12" t="s">
        <v>142</v>
      </c>
      <c r="E212" s="12" t="s">
        <v>207</v>
      </c>
      <c r="F212" s="31"/>
      <c r="G212" s="32">
        <f>G213</f>
        <v>150</v>
      </c>
      <c r="H212" s="32">
        <f>H213</f>
        <v>111.4</v>
      </c>
      <c r="I212" s="32">
        <f>H212/G212*100</f>
        <v>74.26666666666667</v>
      </c>
      <c r="J212" s="29"/>
    </row>
    <row r="213" spans="1:10" ht="39">
      <c r="A213" s="11" t="s">
        <v>154</v>
      </c>
      <c r="B213" s="12" t="s">
        <v>26</v>
      </c>
      <c r="C213" s="12" t="s">
        <v>126</v>
      </c>
      <c r="D213" s="12" t="s">
        <v>142</v>
      </c>
      <c r="E213" s="12" t="s">
        <v>207</v>
      </c>
      <c r="F213" s="31">
        <v>851</v>
      </c>
      <c r="G213" s="32">
        <v>150</v>
      </c>
      <c r="H213" s="31">
        <v>111.4</v>
      </c>
      <c r="I213" s="32">
        <f t="shared" si="5"/>
        <v>74.26666666666667</v>
      </c>
      <c r="J213" s="29"/>
    </row>
    <row r="215" spans="4:9" ht="12.75">
      <c r="D215" s="14"/>
      <c r="E215" s="14"/>
      <c r="F215" s="14"/>
      <c r="G215" s="14"/>
      <c r="H215" s="14"/>
      <c r="I215" s="14"/>
    </row>
    <row r="216" spans="4:9" ht="12.75">
      <c r="D216" s="14"/>
      <c r="E216" s="14"/>
      <c r="F216" s="14"/>
      <c r="G216" s="14"/>
      <c r="H216" s="14"/>
      <c r="I216" s="14"/>
    </row>
    <row r="217" spans="4:9" ht="12.75">
      <c r="D217" s="14"/>
      <c r="E217" s="14"/>
      <c r="F217" s="14"/>
      <c r="G217" s="14"/>
      <c r="H217" s="14"/>
      <c r="I217" s="14"/>
    </row>
    <row r="218" spans="4:9" ht="12.75">
      <c r="D218" s="14"/>
      <c r="E218" s="14"/>
      <c r="F218" s="14"/>
      <c r="G218" s="14"/>
      <c r="H218" s="14"/>
      <c r="I218" s="14"/>
    </row>
    <row r="219" spans="4:9" ht="12.75">
      <c r="D219" s="14"/>
      <c r="E219" s="14"/>
      <c r="F219" s="14"/>
      <c r="G219" s="14"/>
      <c r="H219" s="14"/>
      <c r="I219" s="14"/>
    </row>
    <row r="220" spans="4:9" ht="12.75">
      <c r="D220" s="14"/>
      <c r="E220" s="14"/>
      <c r="F220" s="14"/>
      <c r="G220" s="14"/>
      <c r="H220" s="14"/>
      <c r="I220" s="14"/>
    </row>
  </sheetData>
  <sheetProtection/>
  <autoFilter ref="A12:G209"/>
  <mergeCells count="12">
    <mergeCell ref="A1:F1"/>
    <mergeCell ref="A2:F2"/>
    <mergeCell ref="A3:F3"/>
    <mergeCell ref="A4:F4"/>
    <mergeCell ref="I10:I11"/>
    <mergeCell ref="A9:B9"/>
    <mergeCell ref="H10:H11"/>
    <mergeCell ref="A6:G6"/>
    <mergeCell ref="A7:G7"/>
    <mergeCell ref="A10:A11"/>
    <mergeCell ref="B10:F10"/>
    <mergeCell ref="G10:G11"/>
  </mergeCells>
  <printOptions/>
  <pageMargins left="0.4330708661417323" right="0.3937007874015748" top="0.3937007874015748" bottom="0.3937007874015748" header="0.1968503937007874" footer="0.1968503937007874"/>
  <pageSetup fitToHeight="0" horizontalDpi="600" verticalDpi="600" orientation="portrait" paperSize="9" scale="80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2016-04-21T10:54:09Z</cp:lastPrinted>
  <dcterms:created xsi:type="dcterms:W3CDTF">1996-10-08T23:32:33Z</dcterms:created>
  <dcterms:modified xsi:type="dcterms:W3CDTF">2016-09-05T13:24:59Z</dcterms:modified>
  <cp:category/>
  <cp:version/>
  <cp:contentType/>
  <cp:contentStatus/>
</cp:coreProperties>
</file>