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<sst xmlns="http://schemas.openxmlformats.org/spreadsheetml/2006/main" count="64" uniqueCount="63">
  <si>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Код бюджетной классификации</t>
  </si>
  <si>
    <t>Наименование доходных источников</t>
  </si>
  <si>
    <t>факт 2005г. январь-февраль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</si>
  <si>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</si>
  <si>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</si>
  <si>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</si>
  <si>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</si>
  <si>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</si>
  <si>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</si>
  <si>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</si>
  <si>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</si>
  <si>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</si>
  <si>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</si>
  <si>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</si>
  <si>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</si>
  <si>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</si>
  <si>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Налоги на имущество физических лиц</t>
  </si>
  <si>
    <t>1 06 06000 00 0000 110</t>
  </si>
  <si>
    <t xml:space="preserve">Земельный налог </t>
  </si>
  <si>
    <t>1 11 00000 00 0000 110</t>
  </si>
  <si>
    <t>Доходы от использования имущества, находящегося в гос.и муницип.собственности</t>
  </si>
  <si>
    <t>1 11 05010 00 0000 120</t>
  </si>
  <si>
    <t>Арендная плата за земли, находящиеся в гос.и муниц. собственности</t>
  </si>
  <si>
    <t>1 11 05030 00 0000 120</t>
  </si>
  <si>
    <t>Доходы от сдачи в аренду имуществ, находящиеся в гос.и муниц. собственности</t>
  </si>
  <si>
    <t>1 11 08000 00 0000 120</t>
  </si>
  <si>
    <t>Прочие поступления от использования имущества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</si>
  <si>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</si>
  <si>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</si>
  <si>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</si>
  <si>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</si>
  <si>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</si>
  <si>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</si>
  <si>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</t>
  </si>
  <si>
    <t>2 02 02000 00 0000 151</t>
  </si>
  <si>
    <t>Субвенции</t>
  </si>
  <si>
    <t>2 02 09000 00 0000 151</t>
  </si>
  <si>
    <t>прочие безвозмездные поступления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</si>
  <si>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</si>
  <si>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</si>
  <si>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</si>
  <si>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</si>
  <si>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</si>
  <si>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</si>
  <si>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</si>
  <si>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</si>
  <si>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</si>
  <si>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к решению Совета депутатов Сиверского городского поселения</t>
  </si>
  <si>
    <t>1 14 02033 10 0000 410</t>
  </si>
  <si>
    <t>Доходы от реализации иного имущества, находящегося в собственности поселения (в части реализации основных средств по указанному имуществу)</t>
  </si>
  <si>
    <t>1 14 00000 00 0000 00</t>
  </si>
  <si>
    <t>Прочие неналоговые доходы (Невыясненые)</t>
  </si>
  <si>
    <t>0,5</t>
  </si>
  <si>
    <t>2 02 02025 10 0000 151</t>
  </si>
  <si>
    <t>Средства  бюджетов поселений,получаемые по взаимным расчетам</t>
  </si>
  <si>
    <t>2 02 09024 10 0000 151</t>
  </si>
  <si>
    <t>Прочие безвозмездные поступления  в бюджеты поселений  от бюджетов субъъектов РФ</t>
  </si>
  <si>
    <t>Уточненный годовой план на 01.01.2008 года (за 2007г)</t>
  </si>
  <si>
    <t xml:space="preserve"> Поступление доходов в бюджет Сиверского городского поселения  за    2007 года</t>
  </si>
  <si>
    <t>Исполение  4 кв.</t>
  </si>
  <si>
    <t xml:space="preserve">% выполн к уточнен. плану. </t>
  </si>
  <si>
    <t>№ 14 от 16 апреля 2008 г</t>
  </si>
  <si>
    <t>Приложение №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</si>
</sst>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distributed"/>
    </xf>
    <xf numFmtId="0" fontId="3" fillId="0" borderId="1" xfId="0" applyFont="1" applyBorder="1" applyAlignment="1">
      <alignment vertical="distributed" wrapText="1"/>
    </xf>
    <xf numFmtId="0" fontId="3" fillId="0" borderId="2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3" xfId="0" applyFont="1" applyBorder="1" applyAlignment="1">
      <alignment vertical="distributed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4" fillId="0" borderId="3" xfId="17" applyNumberFormat="1" applyFont="1" applyBorder="1" applyAlignment="1">
      <alignment/>
      <protection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distributed" wrapText="1"/>
    </xf>
    <xf numFmtId="0" fontId="4" fillId="0" borderId="4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distributed"/>
    </xf>
    <xf numFmtId="180" fontId="4" fillId="0" borderId="4" xfId="0" applyNumberFormat="1" applyFont="1" applyBorder="1" applyAlignment="1">
      <alignment horizontal="center" vertical="distributed" wrapText="1"/>
    </xf>
    <xf numFmtId="180" fontId="4" fillId="0" borderId="4" xfId="0" applyNumberFormat="1" applyFont="1" applyBorder="1" applyAlignment="1">
      <alignment horizontal="center" vertical="distributed"/>
    </xf>
    <xf numFmtId="180" fontId="4" fillId="0" borderId="4" xfId="0" applyNumberFormat="1" applyFont="1" applyBorder="1" applyAlignment="1">
      <alignment horizontal="center" vertical="center"/>
    </xf>
    <xf numFmtId="180" fontId="4" fillId="2" borderId="4" xfId="0" applyNumberFormat="1" applyFont="1" applyFill="1" applyBorder="1" applyAlignment="1">
      <alignment horizontal="center" vertical="distributed"/>
    </xf>
    <xf numFmtId="180" fontId="3" fillId="0" borderId="6" xfId="0" applyNumberFormat="1" applyFont="1" applyBorder="1" applyAlignment="1">
      <alignment horizontal="center" vertical="distributed" wrapText="1"/>
    </xf>
    <xf numFmtId="180" fontId="8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4" fillId="0" borderId="4" xfId="18" applyNumberFormat="1" applyFont="1" applyBorder="1" applyAlignment="1">
      <alignment horizontal="center"/>
      <protection/>
    </xf>
    <xf numFmtId="180" fontId="3" fillId="0" borderId="4" xfId="0" applyNumberFormat="1" applyFont="1" applyBorder="1" applyAlignment="1">
      <alignment horizontal="center" vertical="distributed" wrapText="1"/>
    </xf>
    <xf numFmtId="180" fontId="3" fillId="0" borderId="2" xfId="0" applyNumberFormat="1" applyFont="1" applyBorder="1" applyAlignment="1">
      <alignment horizontal="center" vertical="distributed" wrapText="1"/>
    </xf>
    <xf numFmtId="180" fontId="3" fillId="0" borderId="4" xfId="0" applyNumberFormat="1" applyFont="1" applyBorder="1" applyAlignment="1">
      <alignment horizontal="center" vertical="distributed"/>
    </xf>
    <xf numFmtId="49" fontId="4" fillId="0" borderId="4" xfId="0" applyNumberFormat="1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left" vertical="distributed" wrapText="1"/>
    </xf>
    <xf numFmtId="180" fontId="4" fillId="0" borderId="7" xfId="0" applyNumberFormat="1" applyFont="1" applyBorder="1" applyAlignment="1">
      <alignment horizontal="center" vertical="distributed"/>
    </xf>
    <xf numFmtId="181" fontId="4" fillId="0" borderId="8" xfId="0" applyNumberFormat="1" applyFont="1" applyBorder="1" applyAlignment="1">
      <alignment horizontal="center" vertical="distributed"/>
    </xf>
    <xf numFmtId="0" fontId="3" fillId="0" borderId="9" xfId="0" applyFont="1" applyFill="1" applyBorder="1" applyAlignment="1">
      <alignment vertical="distributed" wrapText="1"/>
    </xf>
    <xf numFmtId="1" fontId="3" fillId="0" borderId="10" xfId="0" applyNumberFormat="1" applyFont="1" applyBorder="1" applyAlignment="1">
      <alignment vertical="distributed" wrapText="1"/>
    </xf>
    <xf numFmtId="1" fontId="4" fillId="0" borderId="11" xfId="0" applyNumberFormat="1" applyFont="1" applyBorder="1" applyAlignment="1">
      <alignment vertical="distributed" wrapText="1"/>
    </xf>
    <xf numFmtId="1" fontId="4" fillId="0" borderId="11" xfId="0" applyNumberFormat="1" applyFont="1" applyBorder="1" applyAlignment="1">
      <alignment vertical="distributed"/>
    </xf>
    <xf numFmtId="1" fontId="4" fillId="2" borderId="11" xfId="0" applyNumberFormat="1" applyFont="1" applyFill="1" applyBorder="1" applyAlignment="1">
      <alignment vertical="distributed"/>
    </xf>
    <xf numFmtId="1" fontId="3" fillId="0" borderId="11" xfId="0" applyNumberFormat="1" applyFont="1" applyBorder="1" applyAlignment="1">
      <alignment vertical="distributed" wrapText="1"/>
    </xf>
    <xf numFmtId="1" fontId="4" fillId="0" borderId="12" xfId="0" applyNumberFormat="1" applyFont="1" applyBorder="1" applyAlignment="1">
      <alignment vertical="distributed"/>
    </xf>
    <xf numFmtId="1" fontId="3" fillId="0" borderId="13" xfId="0" applyNumberFormat="1" applyFont="1" applyBorder="1" applyAlignment="1">
      <alignment vertical="distributed" wrapText="1"/>
    </xf>
    <xf numFmtId="0" fontId="3" fillId="0" borderId="0" xfId="0" applyFont="1" applyAlignment="1">
      <alignment vertical="distributed"/>
    </xf>
    <xf numFmtId="1" fontId="3" fillId="0" borderId="11" xfId="0" applyNumberFormat="1" applyFont="1" applyBorder="1" applyAlignment="1">
      <alignment vertical="distributed"/>
    </xf>
    <xf numFmtId="2" fontId="9" fillId="0" borderId="4" xfId="0" applyNumberFormat="1" applyFont="1" applyBorder="1" applyAlignment="1">
      <alignment/>
    </xf>
    <xf numFmtId="181" fontId="3" fillId="0" borderId="14" xfId="0" applyNumberFormat="1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distributed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3" xfId="17"/>
    <cellStyle name="Обычный_янв-апр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7">
      <selection activeCell="C2" sqref="C2"/>
    </sheetView>
  </sheetViews>
  <sheetFormatPr defaultColWidth="9.140625" defaultRowHeight="18" customHeight="1"/>
  <cols>
    <col min="1" max="1" width="20.7109375" style="1" customWidth="1"/>
    <col min="2" max="2" width="34.8515625" style="18" customWidth="1"/>
    <col min="3" max="3" width="12.7109375" style="26" customWidth="1"/>
    <col min="4" max="4" width="10.8515625" style="26" customWidth="1"/>
    <col min="5" max="5" width="0.42578125" style="1" hidden="1" customWidth="1"/>
    <col min="6" max="6" width="11.57421875" style="1" customWidth="1"/>
    <col min="7" max="16384" width="8.8515625" style="1" customWidth="1"/>
  </cols>
  <sheetData>
    <row r="1" ht="18" customHeight="1">
      <c r="C1" s="26" t="s">
        <v>62</v>
      </c>
    </row>
    <row r="2" ht="18" customHeight="1">
      <c r="C2" s="26" t="s">
        <v>47</v>
      </c>
    </row>
    <row r="3" ht="18" customHeight="1">
      <c r="C3" s="26" t="s">
        <v>61</v>
      </c>
    </row>
    <row r="4" spans="1:5" ht="18" customHeight="1">
      <c r="A4" s="49" t="s">
        <v>58</v>
      </c>
      <c r="B4" s="49"/>
      <c r="C4" s="49"/>
      <c r="D4" s="49"/>
      <c r="E4" s="49"/>
    </row>
    <row r="5" spans="1:5" ht="24" customHeight="1" thickBot="1">
      <c r="A5" s="49"/>
      <c r="B5" s="49"/>
      <c r="C5" s="49"/>
      <c r="D5" s="49"/>
      <c r="E5" s="49"/>
    </row>
    <row r="6" spans="1:5" ht="18" customHeight="1" hidden="1">
      <c r="A6" s="2"/>
      <c r="B6" s="2"/>
      <c r="C6" s="19"/>
      <c r="D6" s="19"/>
      <c r="E6" s="2"/>
    </row>
    <row r="7" spans="1:6" ht="18" customHeight="1" thickBot="1">
      <c r="A7" s="50" t="s">
        <v>0</v>
      </c>
      <c r="B7" s="52" t="s">
        <v>1</v>
      </c>
      <c r="C7" s="54" t="s">
        <v>57</v>
      </c>
      <c r="D7" s="56" t="s">
        <v>59</v>
      </c>
      <c r="E7" s="44"/>
      <c r="F7" s="47" t="s">
        <v>60</v>
      </c>
    </row>
    <row r="8" spans="1:6" ht="33.75" customHeight="1" thickBot="1">
      <c r="A8" s="51"/>
      <c r="B8" s="53"/>
      <c r="C8" s="55"/>
      <c r="D8" s="57"/>
      <c r="E8" s="36" t="s">
        <v>2</v>
      </c>
      <c r="F8" s="48"/>
    </row>
    <row r="9" spans="1:7" ht="15" customHeight="1">
      <c r="A9" s="3" t="s">
        <v>3</v>
      </c>
      <c r="B9" s="4" t="s">
        <v>4</v>
      </c>
      <c r="C9" s="29">
        <f>C10+C14+C17+C21+C12</f>
        <v>32168</v>
      </c>
      <c r="D9" s="29">
        <f>D10+D14+D17+D12+D21+D23</f>
        <v>28103.7</v>
      </c>
      <c r="E9" s="37" t="e">
        <f>E10+E12+E15+E16+#REF!+#REF!+#REF!+E23</f>
        <v>#REF!</v>
      </c>
      <c r="F9" s="46">
        <f aca="true" t="shared" si="0" ref="F9:F19">D9/C9*100</f>
        <v>87.3653941805521</v>
      </c>
      <c r="G9" s="5"/>
    </row>
    <row r="10" spans="1:7" ht="15" customHeight="1">
      <c r="A10" s="6" t="s">
        <v>5</v>
      </c>
      <c r="B10" s="7" t="s">
        <v>6</v>
      </c>
      <c r="C10" s="20">
        <f>SUM(C11:C11)</f>
        <v>10231</v>
      </c>
      <c r="D10" s="20">
        <f>SUM(D11:D11)</f>
        <v>10733.4</v>
      </c>
      <c r="E10" s="41">
        <f>SUM(E11:E11)</f>
        <v>6097</v>
      </c>
      <c r="F10" s="46">
        <f t="shared" si="0"/>
        <v>104.91056592708435</v>
      </c>
      <c r="G10" s="5"/>
    </row>
    <row r="11" spans="1:6" ht="14.25" customHeight="1">
      <c r="A11" s="6" t="s">
        <v>7</v>
      </c>
      <c r="B11" s="8" t="s">
        <v>8</v>
      </c>
      <c r="C11" s="20">
        <v>10231</v>
      </c>
      <c r="D11" s="21">
        <v>10733.4</v>
      </c>
      <c r="E11" s="45">
        <v>6097</v>
      </c>
      <c r="F11" s="46">
        <f t="shared" si="0"/>
        <v>104.91056592708435</v>
      </c>
    </row>
    <row r="12" spans="1:6" ht="17.25" customHeight="1">
      <c r="A12" s="6" t="s">
        <v>9</v>
      </c>
      <c r="B12" s="7" t="s">
        <v>10</v>
      </c>
      <c r="C12" s="20">
        <f>SUM(C13:C13)</f>
        <v>2</v>
      </c>
      <c r="D12" s="20" t="str">
        <f>D13</f>
        <v>0,5</v>
      </c>
      <c r="E12" s="41">
        <f>SUM(E13:E13)</f>
        <v>1</v>
      </c>
      <c r="F12" s="46">
        <f t="shared" si="0"/>
        <v>25</v>
      </c>
    </row>
    <row r="13" spans="1:6" ht="15" customHeight="1">
      <c r="A13" s="6" t="s">
        <v>11</v>
      </c>
      <c r="B13" s="8" t="s">
        <v>12</v>
      </c>
      <c r="C13" s="20">
        <v>2</v>
      </c>
      <c r="D13" s="31" t="s">
        <v>52</v>
      </c>
      <c r="E13" s="45">
        <v>1</v>
      </c>
      <c r="F13" s="46">
        <f t="shared" si="0"/>
        <v>25</v>
      </c>
    </row>
    <row r="14" spans="1:6" ht="14.25" customHeight="1">
      <c r="A14" s="6" t="s">
        <v>13</v>
      </c>
      <c r="B14" s="7" t="s">
        <v>14</v>
      </c>
      <c r="C14" s="20">
        <f>SUM(C15:C16)</f>
        <v>8649</v>
      </c>
      <c r="D14" s="20">
        <f>SUM(D15:D16)</f>
        <v>9327.300000000001</v>
      </c>
      <c r="E14" s="45"/>
      <c r="F14" s="46">
        <f t="shared" si="0"/>
        <v>107.8425251474159</v>
      </c>
    </row>
    <row r="15" spans="1:6" ht="17.25" customHeight="1">
      <c r="A15" s="9" t="s">
        <v>15</v>
      </c>
      <c r="B15" s="8" t="s">
        <v>16</v>
      </c>
      <c r="C15" s="20">
        <v>649</v>
      </c>
      <c r="D15" s="21">
        <v>658.1</v>
      </c>
      <c r="E15" s="45"/>
      <c r="F15" s="46">
        <f t="shared" si="0"/>
        <v>101.40215716486902</v>
      </c>
    </row>
    <row r="16" spans="1:6" ht="18.75" customHeight="1">
      <c r="A16" s="9" t="s">
        <v>17</v>
      </c>
      <c r="B16" s="8" t="s">
        <v>18</v>
      </c>
      <c r="C16" s="20">
        <v>8000</v>
      </c>
      <c r="D16" s="20">
        <v>8669.2</v>
      </c>
      <c r="E16" s="41">
        <f>SUM(E17:E19)</f>
        <v>48</v>
      </c>
      <c r="F16" s="46">
        <f t="shared" si="0"/>
        <v>108.365</v>
      </c>
    </row>
    <row r="17" spans="1:6" ht="39.75" customHeight="1">
      <c r="A17" s="6" t="s">
        <v>19</v>
      </c>
      <c r="B17" s="7" t="s">
        <v>20</v>
      </c>
      <c r="C17" s="20">
        <f>SUM(C18:C20)</f>
        <v>7900</v>
      </c>
      <c r="D17" s="20">
        <f>SUM(D18:D20)</f>
        <v>8053.200000000001</v>
      </c>
      <c r="E17" s="45">
        <v>0</v>
      </c>
      <c r="F17" s="46">
        <f t="shared" si="0"/>
        <v>101.93924050632913</v>
      </c>
    </row>
    <row r="18" spans="1:6" ht="29.25" customHeight="1">
      <c r="A18" s="6" t="s">
        <v>21</v>
      </c>
      <c r="B18" s="8" t="s">
        <v>22</v>
      </c>
      <c r="C18" s="20">
        <v>5900</v>
      </c>
      <c r="D18" s="21">
        <v>5734.3</v>
      </c>
      <c r="E18" s="45">
        <v>0</v>
      </c>
      <c r="F18" s="46">
        <f t="shared" si="0"/>
        <v>97.19152542372882</v>
      </c>
    </row>
    <row r="19" spans="1:6" ht="39.75" customHeight="1">
      <c r="A19" s="6" t="s">
        <v>23</v>
      </c>
      <c r="B19" s="8" t="s">
        <v>24</v>
      </c>
      <c r="C19" s="22">
        <v>2000</v>
      </c>
      <c r="D19" s="22">
        <v>2318.9</v>
      </c>
      <c r="E19" s="40">
        <v>48</v>
      </c>
      <c r="F19" s="46">
        <f t="shared" si="0"/>
        <v>115.94500000000001</v>
      </c>
    </row>
    <row r="20" spans="1:6" ht="25.5" customHeight="1">
      <c r="A20" s="6" t="s">
        <v>25</v>
      </c>
      <c r="B20" s="8" t="s">
        <v>26</v>
      </c>
      <c r="C20" s="20">
        <v>0</v>
      </c>
      <c r="D20" s="21"/>
      <c r="E20" s="40">
        <v>758</v>
      </c>
      <c r="F20" s="46"/>
    </row>
    <row r="21" spans="1:6" ht="43.5" customHeight="1">
      <c r="A21" s="6" t="s">
        <v>50</v>
      </c>
      <c r="B21" s="10" t="s">
        <v>49</v>
      </c>
      <c r="C21" s="20">
        <f>C22</f>
        <v>5386</v>
      </c>
      <c r="D21" s="21"/>
      <c r="E21" s="39"/>
      <c r="F21" s="46">
        <f>D21/C21*100</f>
        <v>0</v>
      </c>
    </row>
    <row r="22" spans="1:6" ht="51" customHeight="1">
      <c r="A22" s="6" t="s">
        <v>48</v>
      </c>
      <c r="B22" s="10" t="s">
        <v>49</v>
      </c>
      <c r="C22" s="20">
        <v>5386</v>
      </c>
      <c r="D22" s="21"/>
      <c r="E22" s="39"/>
      <c r="F22" s="46">
        <f>D22/C22*100</f>
        <v>0</v>
      </c>
    </row>
    <row r="23" spans="1:6" ht="36" customHeight="1">
      <c r="A23" s="11" t="s">
        <v>27</v>
      </c>
      <c r="B23" s="7" t="s">
        <v>51</v>
      </c>
      <c r="C23" s="28">
        <v>0</v>
      </c>
      <c r="D23" s="30">
        <v>-10.7</v>
      </c>
      <c r="E23" s="39">
        <v>1014</v>
      </c>
      <c r="F23" s="46"/>
    </row>
    <row r="24" spans="1:7" ht="18" customHeight="1">
      <c r="A24" s="11" t="s">
        <v>28</v>
      </c>
      <c r="B24" s="7" t="s">
        <v>29</v>
      </c>
      <c r="C24" s="28">
        <f>SUM(C25)</f>
        <v>21865</v>
      </c>
      <c r="D24" s="28">
        <f>SUM(D25)</f>
        <v>21865</v>
      </c>
      <c r="E24" s="41">
        <f>SUM(E25)</f>
        <v>44136</v>
      </c>
      <c r="F24" s="46">
        <f aca="true" t="shared" si="1" ref="F24:F35">D24/C24*100</f>
        <v>100</v>
      </c>
      <c r="G24" s="5"/>
    </row>
    <row r="25" spans="1:6" ht="26.25" customHeight="1">
      <c r="A25" s="6" t="s">
        <v>30</v>
      </c>
      <c r="B25" s="12" t="s">
        <v>31</v>
      </c>
      <c r="C25" s="20">
        <f>C26++C27+C29+C30</f>
        <v>21865</v>
      </c>
      <c r="D25" s="20">
        <f>D26++D27+D29+D30</f>
        <v>21865</v>
      </c>
      <c r="E25" s="38">
        <f>SUM(E26:E27)</f>
        <v>44136</v>
      </c>
      <c r="F25" s="46">
        <f t="shared" si="1"/>
        <v>100</v>
      </c>
    </row>
    <row r="26" spans="1:6" ht="14.25" customHeight="1">
      <c r="A26" s="6" t="s">
        <v>32</v>
      </c>
      <c r="B26" s="8" t="s">
        <v>33</v>
      </c>
      <c r="C26" s="21">
        <v>20795.8</v>
      </c>
      <c r="D26" s="23">
        <v>20795.8</v>
      </c>
      <c r="E26" s="39">
        <v>9820</v>
      </c>
      <c r="F26" s="46">
        <f t="shared" si="1"/>
        <v>100</v>
      </c>
    </row>
    <row r="27" spans="1:6" ht="18.75" customHeight="1">
      <c r="A27" s="6" t="s">
        <v>34</v>
      </c>
      <c r="B27" s="8" t="s">
        <v>35</v>
      </c>
      <c r="C27" s="21">
        <v>969.2</v>
      </c>
      <c r="D27" s="23">
        <v>969.2</v>
      </c>
      <c r="E27" s="39">
        <v>34316</v>
      </c>
      <c r="F27" s="46">
        <f t="shared" si="1"/>
        <v>100</v>
      </c>
    </row>
    <row r="28" spans="1:6" ht="18.75" customHeight="1" hidden="1">
      <c r="A28" s="6" t="s">
        <v>36</v>
      </c>
      <c r="B28" s="10" t="s">
        <v>37</v>
      </c>
      <c r="C28" s="21"/>
      <c r="D28" s="23"/>
      <c r="E28" s="39"/>
      <c r="F28" s="46" t="e">
        <f t="shared" si="1"/>
        <v>#DIV/0!</v>
      </c>
    </row>
    <row r="29" spans="1:6" ht="41.25" customHeight="1">
      <c r="A29" s="6" t="s">
        <v>55</v>
      </c>
      <c r="B29" s="10" t="s">
        <v>56</v>
      </c>
      <c r="C29" s="34">
        <v>50</v>
      </c>
      <c r="D29" s="23">
        <v>50</v>
      </c>
      <c r="E29" s="39"/>
      <c r="F29" s="46">
        <f t="shared" si="1"/>
        <v>100</v>
      </c>
    </row>
    <row r="30" spans="1:6" ht="49.5" customHeight="1">
      <c r="A30" s="32" t="s">
        <v>53</v>
      </c>
      <c r="B30" s="33" t="s">
        <v>54</v>
      </c>
      <c r="C30" s="35">
        <v>50</v>
      </c>
      <c r="D30" s="23">
        <v>50</v>
      </c>
      <c r="E30" s="39"/>
      <c r="F30" s="46">
        <f t="shared" si="1"/>
        <v>100</v>
      </c>
    </row>
    <row r="31" spans="1:7" ht="54.75" customHeight="1">
      <c r="A31" s="11" t="s">
        <v>38</v>
      </c>
      <c r="B31" s="7" t="s">
        <v>39</v>
      </c>
      <c r="C31" s="30">
        <f>C32+C34</f>
        <v>5897.6</v>
      </c>
      <c r="D31" s="30">
        <f>D32+D34</f>
        <v>5518.6</v>
      </c>
      <c r="E31" s="41">
        <f>SUM(E32+E34)</f>
        <v>3721</v>
      </c>
      <c r="F31" s="46">
        <f t="shared" si="1"/>
        <v>93.57365708084644</v>
      </c>
      <c r="G31" s="5"/>
    </row>
    <row r="32" spans="1:6" ht="16.5" customHeight="1">
      <c r="A32" s="6" t="s">
        <v>40</v>
      </c>
      <c r="B32" s="12" t="s">
        <v>41</v>
      </c>
      <c r="C32" s="21">
        <f>SUM(C33)</f>
        <v>4900</v>
      </c>
      <c r="D32" s="21">
        <f>SUM(D33)</f>
        <v>3998.1</v>
      </c>
      <c r="E32" s="38">
        <f>SUM(E33)</f>
        <v>2937</v>
      </c>
      <c r="F32" s="46">
        <f t="shared" si="1"/>
        <v>81.59387755102041</v>
      </c>
    </row>
    <row r="33" spans="1:6" ht="16.5" customHeight="1">
      <c r="A33" s="6" t="s">
        <v>42</v>
      </c>
      <c r="B33" s="10" t="s">
        <v>43</v>
      </c>
      <c r="C33" s="27">
        <v>4900</v>
      </c>
      <c r="D33" s="21">
        <v>3998.1</v>
      </c>
      <c r="E33" s="39">
        <v>2937</v>
      </c>
      <c r="F33" s="46">
        <f t="shared" si="1"/>
        <v>81.59387755102041</v>
      </c>
    </row>
    <row r="34" spans="1:6" ht="36" customHeight="1" thickBot="1">
      <c r="A34" s="6" t="s">
        <v>44</v>
      </c>
      <c r="B34" s="10" t="s">
        <v>45</v>
      </c>
      <c r="C34" s="21">
        <v>997.6</v>
      </c>
      <c r="D34" s="21">
        <v>1520.5</v>
      </c>
      <c r="E34" s="42">
        <v>784</v>
      </c>
      <c r="F34" s="46">
        <f t="shared" si="1"/>
        <v>152.41579791499598</v>
      </c>
    </row>
    <row r="35" spans="1:6" ht="19.5" customHeight="1" thickBot="1">
      <c r="A35" s="13"/>
      <c r="B35" s="14" t="s">
        <v>46</v>
      </c>
      <c r="C35" s="24">
        <f>C9+C24+C31</f>
        <v>59930.6</v>
      </c>
      <c r="D35" s="24">
        <f>D9+D24+D31</f>
        <v>55487.299999999996</v>
      </c>
      <c r="E35" s="43" t="e">
        <f>E9+E24+E31</f>
        <v>#REF!</v>
      </c>
      <c r="F35" s="46">
        <f t="shared" si="1"/>
        <v>92.58592438587299</v>
      </c>
    </row>
    <row r="36" spans="1:5" ht="18" customHeight="1">
      <c r="A36" s="15"/>
      <c r="B36" s="16"/>
      <c r="C36" s="25"/>
      <c r="D36" s="25"/>
      <c r="E36" s="17"/>
    </row>
    <row r="37" ht="18" customHeight="1">
      <c r="A37" s="15"/>
    </row>
  </sheetData>
  <mergeCells count="6">
    <mergeCell ref="F7:F8"/>
    <mergeCell ref="A4:E5"/>
    <mergeCell ref="A7:A8"/>
    <mergeCell ref="B7:B8"/>
    <mergeCell ref="C7:C8"/>
    <mergeCell ref="D7:D8"/>
  </mergeCells>
  <printOptions/>
  <pageMargins left="1.3779527559055118" right="0.3937007874015748" top="0.3937007874015748" bottom="0.984251968503937" header="0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Personal</cp:lastModifiedBy>
  <cp:lastPrinted>2008-04-17T10:51:12Z</cp:lastPrinted>
  <dcterms:created xsi:type="dcterms:W3CDTF">1996-10-08T23:32:33Z</dcterms:created>
  <dcterms:modified xsi:type="dcterms:W3CDTF">2008-04-17T10:52:15Z</dcterms:modified>
  <cp:category/>
  <cp:version/>
  <cp:contentType/>
  <cp:contentStatus/>
</cp:coreProperties>
</file>