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7235" windowHeight="7110" activeTab="0"/>
  </bookViews>
  <sheets>
    <sheet name="2013" sheetId="1" r:id="rId1"/>
  </sheets>
  <definedNames>
    <definedName name="_xlnm.Print_Titles" localSheetId="0">'2013'!$7:$7</definedName>
  </definedNames>
  <calcPr fullCalcOnLoad="1"/>
</workbook>
</file>

<file path=xl/sharedStrings.xml><?xml version="1.0" encoding="utf-8"?>
<sst xmlns="http://schemas.openxmlformats.org/spreadsheetml/2006/main" count="78" uniqueCount="49">
  <si>
    <t>Перечень аварийных многоквартийных домов на территории Сиверского городского поселения</t>
  </si>
  <si>
    <t>за счет средств
бюджета Ленинградской области</t>
  </si>
  <si>
    <t>за счет средств
 бюджета Сиверского городского поселения</t>
  </si>
  <si>
    <t>Всего по Сиверскому городскому поселению в 2013-2015 году:
6 МКД из которых планируется переселить граждан за счет средств финансовой поддержки</t>
  </si>
  <si>
    <t>Итого по Сиверскому городскому поселению в 2013 году:
3 МКД из которых планируется переселить граждан за счет средств финансовой поддержки</t>
  </si>
  <si>
    <t>Итого по Сиверскому городскому поселению в 2014 году:  2 МКД из которых планируется переселить граждан за счет средств финансовой поддержки</t>
  </si>
  <si>
    <t>Итого по Сиверскому городскому поселению в 2015 году: 1 МКД из которых планируется переселить граждан за счет средств финансовой поддержки</t>
  </si>
  <si>
    <t>Приложение 1                                                                           к ведомственной программе "Переселение граждан из аварийного жилищного фонда на территории Сиверского городского поселения Гатчинского муниципального района Ленинградской области в 2013-2015 годах"</t>
  </si>
  <si>
    <t>Показатели,                                                     адрес 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</si>
  <si>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</si>
  <si>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</si>
  <si>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</si>
  <si>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</si>
  <si>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</si>
  <si>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</si>
  <si>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</si>
  <si>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</si>
  <si>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</si>
  <si>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</si>
  <si>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</si>
  <si>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</si>
  <si>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</si>
  <si>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</si>
  <si>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</si>
  <si>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</si>
  <si>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</si>
  <si>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</si>
  <si>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</si>
  <si>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</si>
  <si>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</si>
  <si>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</si>
  <si>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</si>
  <si>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</si>
  <si>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</si>
  <si>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</si>
  <si>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</si>
  <si>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13</t>
  </si>
  <si>
    <t>12</t>
  </si>
  <si>
    <t>9</t>
  </si>
  <si>
    <t>11</t>
  </si>
  <si>
    <t>14</t>
  </si>
  <si>
    <t>15</t>
  </si>
  <si>
    <t>пгт Сиверский ул Военный городок д.4</t>
  </si>
  <si>
    <t>пгт Сиверский ул Военный городок д.7</t>
  </si>
  <si>
    <t>пгт Сиверский ул Военный городок д.6</t>
  </si>
  <si>
    <t>пгт Сиверский ул Военный городок д.8</t>
  </si>
  <si>
    <t>пгт Сиверский ул Военный городок д.2</t>
  </si>
  <si>
    <t>пгт Сиверский ул Военный городок д.3</t>
  </si>
  <si>
    <t>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</si>
</sst>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</numFmts>
  <fonts count="22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wrapText="1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 quotePrefix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textRotation="90"/>
    </xf>
    <xf numFmtId="14" fontId="18" fillId="0" borderId="10" xfId="0" applyNumberFormat="1" applyFont="1" applyFill="1" applyBorder="1" applyAlignment="1">
      <alignment horizontal="center" textRotation="90"/>
    </xf>
    <xf numFmtId="14" fontId="18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9" fillId="0" borderId="0" xfId="0" applyFont="1" applyFill="1" applyAlignment="1">
      <alignment horizontal="right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B3" sqref="B3:B6"/>
    </sheetView>
  </sheetViews>
  <sheetFormatPr defaultColWidth="9.140625" defaultRowHeight="15"/>
  <cols>
    <col min="1" max="1" width="3.57421875" style="9" customWidth="1"/>
    <col min="2" max="2" width="31.140625" style="13" customWidth="1"/>
    <col min="3" max="3" width="5.57421875" style="2" customWidth="1"/>
    <col min="4" max="4" width="10.7109375" style="8" customWidth="1"/>
    <col min="5" max="6" width="9.7109375" style="3" customWidth="1"/>
    <col min="7" max="8" width="5.8515625" style="9" customWidth="1"/>
    <col min="9" max="9" width="8.00390625" style="9" customWidth="1"/>
    <col min="10" max="10" width="5.421875" style="9" customWidth="1"/>
    <col min="11" max="11" width="4.57421875" style="9" customWidth="1"/>
    <col min="12" max="12" width="5.421875" style="9" customWidth="1"/>
    <col min="13" max="13" width="9.140625" style="3" customWidth="1"/>
    <col min="14" max="14" width="9.7109375" style="3" customWidth="1"/>
    <col min="15" max="15" width="8.8515625" style="3" customWidth="1"/>
    <col min="16" max="16" width="14.28125" style="3" customWidth="1"/>
    <col min="17" max="17" width="13.00390625" style="3" customWidth="1"/>
    <col min="18" max="18" width="14.140625" style="3" customWidth="1"/>
    <col min="19" max="19" width="12.7109375" style="3" customWidth="1"/>
    <col min="20" max="20" width="5.7109375" style="3" customWidth="1"/>
    <col min="21" max="21" width="0" style="3" hidden="1" customWidth="1"/>
    <col min="22" max="16384" width="9.140625" style="3" customWidth="1"/>
  </cols>
  <sheetData>
    <row r="1" spans="17:20" ht="94.5" customHeight="1">
      <c r="Q1" s="33" t="s">
        <v>7</v>
      </c>
      <c r="R1" s="33"/>
      <c r="S1" s="33"/>
      <c r="T1" s="33"/>
    </row>
    <row r="2" spans="1:20" ht="16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1" ht="33.75">
      <c r="A3" s="24" t="s">
        <v>48</v>
      </c>
      <c r="B3" s="31" t="s">
        <v>8</v>
      </c>
      <c r="C3" s="26" t="s">
        <v>9</v>
      </c>
      <c r="D3" s="24"/>
      <c r="E3" s="23" t="s">
        <v>12</v>
      </c>
      <c r="F3" s="27" t="s">
        <v>13</v>
      </c>
      <c r="G3" s="27" t="s">
        <v>14</v>
      </c>
      <c r="H3" s="23" t="s">
        <v>16</v>
      </c>
      <c r="I3" s="23" t="s">
        <v>17</v>
      </c>
      <c r="J3" s="26" t="s">
        <v>19</v>
      </c>
      <c r="K3" s="25"/>
      <c r="L3" s="25"/>
      <c r="M3" s="26" t="s">
        <v>25</v>
      </c>
      <c r="N3" s="24"/>
      <c r="O3" s="24"/>
      <c r="P3" s="25" t="s">
        <v>26</v>
      </c>
      <c r="Q3" s="24"/>
      <c r="R3" s="24"/>
      <c r="S3" s="24"/>
      <c r="T3" s="23" t="s">
        <v>31</v>
      </c>
      <c r="U3" s="2" t="s">
        <v>32</v>
      </c>
    </row>
    <row r="4" spans="1:20" ht="11.25">
      <c r="A4" s="24"/>
      <c r="B4" s="31"/>
      <c r="C4" s="24"/>
      <c r="D4" s="24"/>
      <c r="E4" s="24"/>
      <c r="F4" s="24"/>
      <c r="G4" s="25"/>
      <c r="H4" s="25"/>
      <c r="I4" s="25"/>
      <c r="J4" s="27" t="s">
        <v>20</v>
      </c>
      <c r="K4" s="25" t="s">
        <v>22</v>
      </c>
      <c r="L4" s="25"/>
      <c r="M4" s="27" t="s">
        <v>20</v>
      </c>
      <c r="N4" s="25" t="s">
        <v>22</v>
      </c>
      <c r="O4" s="24"/>
      <c r="P4" s="27" t="s">
        <v>27</v>
      </c>
      <c r="Q4" s="25" t="s">
        <v>29</v>
      </c>
      <c r="R4" s="24"/>
      <c r="S4" s="24"/>
      <c r="T4" s="24"/>
    </row>
    <row r="5" spans="1:21" ht="78.75">
      <c r="A5" s="24"/>
      <c r="B5" s="31"/>
      <c r="C5" s="23" t="s">
        <v>10</v>
      </c>
      <c r="D5" s="28" t="s">
        <v>11</v>
      </c>
      <c r="E5" s="24"/>
      <c r="F5" s="24"/>
      <c r="G5" s="25"/>
      <c r="H5" s="25"/>
      <c r="I5" s="25"/>
      <c r="J5" s="25"/>
      <c r="K5" s="5" t="s">
        <v>23</v>
      </c>
      <c r="L5" s="5" t="s">
        <v>24</v>
      </c>
      <c r="M5" s="24"/>
      <c r="N5" s="5" t="s">
        <v>23</v>
      </c>
      <c r="O5" s="5" t="s">
        <v>24</v>
      </c>
      <c r="P5" s="24"/>
      <c r="Q5" s="5" t="s">
        <v>30</v>
      </c>
      <c r="R5" s="5" t="s">
        <v>1</v>
      </c>
      <c r="S5" s="5" t="s">
        <v>2</v>
      </c>
      <c r="T5" s="24"/>
      <c r="U5" s="2" t="s">
        <v>33</v>
      </c>
    </row>
    <row r="6" spans="1:21" ht="22.5">
      <c r="A6" s="24"/>
      <c r="B6" s="31"/>
      <c r="C6" s="26"/>
      <c r="D6" s="29"/>
      <c r="E6" s="24"/>
      <c r="F6" s="24"/>
      <c r="G6" s="4" t="s">
        <v>15</v>
      </c>
      <c r="H6" s="4" t="s">
        <v>15</v>
      </c>
      <c r="I6" s="4" t="s">
        <v>18</v>
      </c>
      <c r="J6" s="4" t="s">
        <v>21</v>
      </c>
      <c r="K6" s="4" t="s">
        <v>21</v>
      </c>
      <c r="L6" s="4" t="s">
        <v>21</v>
      </c>
      <c r="M6" s="4" t="s">
        <v>18</v>
      </c>
      <c r="N6" s="4" t="s">
        <v>18</v>
      </c>
      <c r="O6" s="4" t="s">
        <v>18</v>
      </c>
      <c r="P6" s="4" t="s">
        <v>28</v>
      </c>
      <c r="Q6" s="4" t="s">
        <v>28</v>
      </c>
      <c r="R6" s="4" t="s">
        <v>28</v>
      </c>
      <c r="S6" s="4" t="s">
        <v>28</v>
      </c>
      <c r="T6" s="4" t="s">
        <v>28</v>
      </c>
      <c r="U6" s="2" t="s">
        <v>34</v>
      </c>
    </row>
    <row r="7" spans="1:20" ht="11.25">
      <c r="A7" s="4">
        <v>1</v>
      </c>
      <c r="B7" s="6">
        <v>2</v>
      </c>
      <c r="C7" s="6">
        <v>3</v>
      </c>
      <c r="D7" s="11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ht="53.25">
      <c r="A8" s="15">
        <v>1</v>
      </c>
      <c r="B8" s="14" t="s">
        <v>3</v>
      </c>
      <c r="C8" s="20" t="s">
        <v>35</v>
      </c>
      <c r="D8" s="21" t="s">
        <v>35</v>
      </c>
      <c r="E8" s="22" t="s">
        <v>35</v>
      </c>
      <c r="F8" s="22" t="s">
        <v>35</v>
      </c>
      <c r="G8" s="41">
        <f>G9+G13+G16</f>
        <v>389</v>
      </c>
      <c r="H8" s="41">
        <f>H9+H13+H16</f>
        <v>389</v>
      </c>
      <c r="I8" s="41">
        <f>I9+I13+I16</f>
        <v>12461.900000000001</v>
      </c>
      <c r="J8" s="34">
        <f>J9+J13+J16</f>
        <v>148</v>
      </c>
      <c r="K8" s="34">
        <f>K9+K13+K16</f>
        <v>3</v>
      </c>
      <c r="L8" s="34">
        <f>L9+L13+L16</f>
        <v>145</v>
      </c>
      <c r="M8" s="41">
        <f>M9+M13+M16</f>
        <v>7112.240000000001</v>
      </c>
      <c r="N8" s="41">
        <f>N9+N13+N16</f>
        <v>176.54</v>
      </c>
      <c r="O8" s="41">
        <f>O9+O13+O16</f>
        <v>6935.700000000001</v>
      </c>
      <c r="P8" s="41">
        <f>P9+P13+P16</f>
        <v>246083504</v>
      </c>
      <c r="Q8" s="41">
        <f>Q9+Q13+Q16</f>
        <v>83733652.21920002</v>
      </c>
      <c r="R8" s="41">
        <f>R9+R13+R16</f>
        <v>150045676.5808</v>
      </c>
      <c r="S8" s="41">
        <f>S9+S13+S16</f>
        <v>12304175.200000003</v>
      </c>
      <c r="T8" s="15"/>
    </row>
    <row r="9" spans="1:20" ht="53.25">
      <c r="A9" s="15">
        <v>2</v>
      </c>
      <c r="B9" s="14" t="s">
        <v>4</v>
      </c>
      <c r="C9" s="35" t="s">
        <v>35</v>
      </c>
      <c r="D9" s="36" t="s">
        <v>35</v>
      </c>
      <c r="E9" s="37" t="s">
        <v>35</v>
      </c>
      <c r="F9" s="37" t="s">
        <v>35</v>
      </c>
      <c r="G9" s="37">
        <f aca="true" t="shared" si="0" ref="G9:S9">SUM(G10:G12)</f>
        <v>160</v>
      </c>
      <c r="H9" s="37">
        <f t="shared" si="0"/>
        <v>160</v>
      </c>
      <c r="I9" s="38">
        <f t="shared" si="0"/>
        <v>6557.2</v>
      </c>
      <c r="J9" s="37">
        <f t="shared" si="0"/>
        <v>66</v>
      </c>
      <c r="K9" s="37">
        <f t="shared" si="0"/>
        <v>3</v>
      </c>
      <c r="L9" s="37">
        <f t="shared" si="0"/>
        <v>63</v>
      </c>
      <c r="M9" s="39">
        <f t="shared" si="0"/>
        <v>2904.6400000000003</v>
      </c>
      <c r="N9" s="39">
        <f t="shared" si="0"/>
        <v>176.54</v>
      </c>
      <c r="O9" s="39">
        <f t="shared" si="0"/>
        <v>2728.1000000000004</v>
      </c>
      <c r="P9" s="39">
        <f t="shared" si="0"/>
        <v>100500544</v>
      </c>
      <c r="Q9" s="39">
        <f t="shared" si="0"/>
        <v>52762785.60000001</v>
      </c>
      <c r="R9" s="39">
        <f t="shared" si="0"/>
        <v>42712731.199999996</v>
      </c>
      <c r="S9" s="39">
        <f t="shared" si="0"/>
        <v>5025027.200000001</v>
      </c>
      <c r="T9" s="16"/>
    </row>
    <row r="10" spans="1:20" ht="11.25">
      <c r="A10" s="15">
        <v>3</v>
      </c>
      <c r="B10" s="12" t="s">
        <v>42</v>
      </c>
      <c r="C10" s="1" t="s">
        <v>41</v>
      </c>
      <c r="D10" s="7">
        <v>39066</v>
      </c>
      <c r="E10" s="7">
        <v>41973</v>
      </c>
      <c r="F10" s="7">
        <v>42003</v>
      </c>
      <c r="G10" s="15">
        <v>74</v>
      </c>
      <c r="H10" s="15">
        <v>74</v>
      </c>
      <c r="I10" s="10">
        <v>2213.7</v>
      </c>
      <c r="J10" s="15">
        <f>SUM(K10:L10)</f>
        <v>31</v>
      </c>
      <c r="K10" s="15">
        <v>0</v>
      </c>
      <c r="L10" s="15">
        <v>31</v>
      </c>
      <c r="M10" s="16">
        <f>SUM(N10:O10)</f>
        <v>1300.71</v>
      </c>
      <c r="N10" s="16">
        <v>0</v>
      </c>
      <c r="O10" s="16">
        <v>1300.71</v>
      </c>
      <c r="P10" s="16">
        <f>M10*34600</f>
        <v>45004566</v>
      </c>
      <c r="Q10" s="16">
        <f>P10*0.525</f>
        <v>23627397.150000002</v>
      </c>
      <c r="R10" s="16">
        <f>P10-Q10-S10</f>
        <v>19126940.549999997</v>
      </c>
      <c r="S10" s="16">
        <f>P10*0.05</f>
        <v>2250228.3000000003</v>
      </c>
      <c r="T10" s="16"/>
    </row>
    <row r="11" spans="1:20" ht="11.25">
      <c r="A11" s="15">
        <v>4</v>
      </c>
      <c r="B11" s="12" t="s">
        <v>46</v>
      </c>
      <c r="C11" s="1" t="s">
        <v>38</v>
      </c>
      <c r="D11" s="7">
        <v>39066</v>
      </c>
      <c r="E11" s="7">
        <v>41973</v>
      </c>
      <c r="F11" s="7">
        <v>42003</v>
      </c>
      <c r="G11" s="15">
        <v>15</v>
      </c>
      <c r="H11" s="15">
        <v>15</v>
      </c>
      <c r="I11" s="10">
        <v>2181.7</v>
      </c>
      <c r="J11" s="15">
        <f>SUM(K11:L11)</f>
        <v>5</v>
      </c>
      <c r="K11" s="15">
        <v>0</v>
      </c>
      <c r="L11" s="15">
        <v>5</v>
      </c>
      <c r="M11" s="16">
        <f>SUM(N11:O11)</f>
        <v>246.97</v>
      </c>
      <c r="N11" s="16">
        <v>0</v>
      </c>
      <c r="O11" s="16">
        <v>246.97</v>
      </c>
      <c r="P11" s="16">
        <f>M11*34600</f>
        <v>8545162</v>
      </c>
      <c r="Q11" s="16">
        <f>P11*0.525</f>
        <v>4486210.05</v>
      </c>
      <c r="R11" s="16">
        <f>P11-Q11-S11</f>
        <v>3631693.85</v>
      </c>
      <c r="S11" s="16">
        <f>P11*0.05</f>
        <v>427258.10000000003</v>
      </c>
      <c r="T11" s="16"/>
    </row>
    <row r="12" spans="1:20" ht="11.25">
      <c r="A12" s="15">
        <v>5</v>
      </c>
      <c r="B12" s="12" t="s">
        <v>47</v>
      </c>
      <c r="C12" s="1" t="s">
        <v>39</v>
      </c>
      <c r="D12" s="7">
        <v>39066</v>
      </c>
      <c r="E12" s="7">
        <v>41973</v>
      </c>
      <c r="F12" s="7">
        <v>42003</v>
      </c>
      <c r="G12" s="15">
        <v>71</v>
      </c>
      <c r="H12" s="15">
        <v>71</v>
      </c>
      <c r="I12" s="10">
        <v>2161.8</v>
      </c>
      <c r="J12" s="15">
        <f>SUM(K12:L12)</f>
        <v>30</v>
      </c>
      <c r="K12" s="15">
        <v>3</v>
      </c>
      <c r="L12" s="15">
        <v>27</v>
      </c>
      <c r="M12" s="16">
        <f>SUM(N12:O12)</f>
        <v>1356.96</v>
      </c>
      <c r="N12" s="16">
        <v>176.54</v>
      </c>
      <c r="O12" s="16">
        <v>1180.42</v>
      </c>
      <c r="P12" s="16">
        <f>M12*34600</f>
        <v>46950816</v>
      </c>
      <c r="Q12" s="16">
        <f>P12*0.525</f>
        <v>24649178.400000002</v>
      </c>
      <c r="R12" s="16">
        <f>P12-Q12-S12</f>
        <v>19954096.799999997</v>
      </c>
      <c r="S12" s="16">
        <f>P12*0.05</f>
        <v>2347540.8000000003</v>
      </c>
      <c r="T12" s="16"/>
    </row>
    <row r="13" spans="1:20" s="17" customFormat="1" ht="53.25">
      <c r="A13" s="15">
        <v>6</v>
      </c>
      <c r="B13" s="32" t="s">
        <v>5</v>
      </c>
      <c r="C13" s="35" t="s">
        <v>35</v>
      </c>
      <c r="D13" s="36" t="s">
        <v>35</v>
      </c>
      <c r="E13" s="37" t="s">
        <v>35</v>
      </c>
      <c r="F13" s="37" t="s">
        <v>35</v>
      </c>
      <c r="G13" s="40">
        <f aca="true" t="shared" si="1" ref="G13:O13">SUM(G14:G15)</f>
        <v>149</v>
      </c>
      <c r="H13" s="40">
        <f t="shared" si="1"/>
        <v>149</v>
      </c>
      <c r="I13" s="39">
        <f t="shared" si="1"/>
        <v>3703</v>
      </c>
      <c r="J13" s="40">
        <f t="shared" si="1"/>
        <v>55</v>
      </c>
      <c r="K13" s="40">
        <f t="shared" si="1"/>
        <v>0</v>
      </c>
      <c r="L13" s="40">
        <f t="shared" si="1"/>
        <v>55</v>
      </c>
      <c r="M13" s="39">
        <f t="shared" si="1"/>
        <v>2906.6000000000004</v>
      </c>
      <c r="N13" s="39">
        <f t="shared" si="1"/>
        <v>0</v>
      </c>
      <c r="O13" s="39">
        <f t="shared" si="1"/>
        <v>2906.6000000000004</v>
      </c>
      <c r="P13" s="39">
        <f>M13*34600</f>
        <v>100568360.00000001</v>
      </c>
      <c r="Q13" s="39">
        <f>P13*0.19967</f>
        <v>20080484.441200003</v>
      </c>
      <c r="R13" s="39">
        <f>P13-Q13-S13</f>
        <v>75459457.55880001</v>
      </c>
      <c r="S13" s="39">
        <f>P13*0.05</f>
        <v>5028418.000000001</v>
      </c>
      <c r="T13" s="16"/>
    </row>
    <row r="14" spans="1:20" ht="11.25">
      <c r="A14" s="15">
        <v>7</v>
      </c>
      <c r="B14" s="12" t="s">
        <v>43</v>
      </c>
      <c r="C14" s="1" t="s">
        <v>36</v>
      </c>
      <c r="D14" s="7">
        <v>39066</v>
      </c>
      <c r="E14" s="18">
        <v>42339</v>
      </c>
      <c r="F14" s="18">
        <v>42368</v>
      </c>
      <c r="G14" s="19">
        <v>78</v>
      </c>
      <c r="H14" s="19">
        <v>78</v>
      </c>
      <c r="I14" s="16">
        <v>2156</v>
      </c>
      <c r="J14" s="19">
        <f>SUM(K14:L14)</f>
        <v>32</v>
      </c>
      <c r="K14" s="19">
        <v>0</v>
      </c>
      <c r="L14" s="19">
        <v>32</v>
      </c>
      <c r="M14" s="16">
        <f>SUM(N14:O14)</f>
        <v>1558.2</v>
      </c>
      <c r="N14" s="16">
        <v>0</v>
      </c>
      <c r="O14" s="16">
        <v>1558.2</v>
      </c>
      <c r="P14" s="16">
        <f>M14*34600</f>
        <v>53913720</v>
      </c>
      <c r="Q14" s="16">
        <f>P14*0.19967</f>
        <v>10764952.472399998</v>
      </c>
      <c r="R14" s="16">
        <f>P14-Q14-S14</f>
        <v>40453081.527600005</v>
      </c>
      <c r="S14" s="16">
        <f>P14*0.05</f>
        <v>2695686</v>
      </c>
      <c r="T14" s="16"/>
    </row>
    <row r="15" spans="1:20" ht="11.25">
      <c r="A15" s="15">
        <v>8</v>
      </c>
      <c r="B15" s="12" t="s">
        <v>44</v>
      </c>
      <c r="C15" s="1" t="s">
        <v>37</v>
      </c>
      <c r="D15" s="7">
        <v>39066</v>
      </c>
      <c r="E15" s="18">
        <v>42339</v>
      </c>
      <c r="F15" s="18">
        <v>42368</v>
      </c>
      <c r="G15" s="19">
        <v>71</v>
      </c>
      <c r="H15" s="19">
        <v>71</v>
      </c>
      <c r="I15" s="16">
        <v>1547</v>
      </c>
      <c r="J15" s="19">
        <f>SUM(K15:L15)</f>
        <v>23</v>
      </c>
      <c r="K15" s="19">
        <v>0</v>
      </c>
      <c r="L15" s="19">
        <v>23</v>
      </c>
      <c r="M15" s="16">
        <f>SUM(N15:O15)</f>
        <v>1348.4</v>
      </c>
      <c r="N15" s="16">
        <v>0</v>
      </c>
      <c r="O15" s="16">
        <v>1348.4</v>
      </c>
      <c r="P15" s="16">
        <f>M15*34600</f>
        <v>46654640</v>
      </c>
      <c r="Q15" s="16">
        <f>P15*0.19967</f>
        <v>9315531.968799999</v>
      </c>
      <c r="R15" s="16">
        <f>P15-Q15-S15</f>
        <v>35006376.0312</v>
      </c>
      <c r="S15" s="16">
        <f>P15*0.05</f>
        <v>2332732</v>
      </c>
      <c r="T15" s="16"/>
    </row>
    <row r="16" spans="1:20" s="17" customFormat="1" ht="53.25">
      <c r="A16" s="15">
        <v>9</v>
      </c>
      <c r="B16" s="14" t="s">
        <v>6</v>
      </c>
      <c r="C16" s="35" t="s">
        <v>35</v>
      </c>
      <c r="D16" s="36" t="s">
        <v>35</v>
      </c>
      <c r="E16" s="37" t="s">
        <v>35</v>
      </c>
      <c r="F16" s="37" t="s">
        <v>35</v>
      </c>
      <c r="G16" s="40">
        <f aca="true" t="shared" si="2" ref="G16:S16">SUM(G17:G17)</f>
        <v>80</v>
      </c>
      <c r="H16" s="40">
        <f t="shared" si="2"/>
        <v>80</v>
      </c>
      <c r="I16" s="39">
        <f t="shared" si="2"/>
        <v>2201.7</v>
      </c>
      <c r="J16" s="40">
        <f t="shared" si="2"/>
        <v>27</v>
      </c>
      <c r="K16" s="40">
        <f t="shared" si="2"/>
        <v>0</v>
      </c>
      <c r="L16" s="40">
        <f t="shared" si="2"/>
        <v>27</v>
      </c>
      <c r="M16" s="39">
        <f t="shared" si="2"/>
        <v>1301</v>
      </c>
      <c r="N16" s="39">
        <f t="shared" si="2"/>
        <v>0</v>
      </c>
      <c r="O16" s="39">
        <f t="shared" si="2"/>
        <v>1301</v>
      </c>
      <c r="P16" s="39">
        <f t="shared" si="2"/>
        <v>45014600</v>
      </c>
      <c r="Q16" s="39">
        <f t="shared" si="2"/>
        <v>10890382.178</v>
      </c>
      <c r="R16" s="39">
        <f t="shared" si="2"/>
        <v>31873487.821999997</v>
      </c>
      <c r="S16" s="39">
        <f t="shared" si="2"/>
        <v>2250730</v>
      </c>
      <c r="T16" s="16"/>
    </row>
    <row r="17" spans="1:20" ht="11.25">
      <c r="A17" s="15">
        <v>10</v>
      </c>
      <c r="B17" s="12" t="s">
        <v>45</v>
      </c>
      <c r="C17" s="1" t="s">
        <v>40</v>
      </c>
      <c r="D17" s="7">
        <v>39066</v>
      </c>
      <c r="E17" s="18">
        <v>42339</v>
      </c>
      <c r="F17" s="18">
        <v>42368</v>
      </c>
      <c r="G17" s="19">
        <v>80</v>
      </c>
      <c r="H17" s="19">
        <v>80</v>
      </c>
      <c r="I17" s="16">
        <v>2201.7</v>
      </c>
      <c r="J17" s="19">
        <f>SUM(K17:L17)</f>
        <v>27</v>
      </c>
      <c r="K17" s="19">
        <v>0</v>
      </c>
      <c r="L17" s="19">
        <v>27</v>
      </c>
      <c r="M17" s="16">
        <f>SUM(N17:O17)</f>
        <v>1301</v>
      </c>
      <c r="N17" s="16">
        <v>0</v>
      </c>
      <c r="O17" s="16">
        <v>1301</v>
      </c>
      <c r="P17" s="16">
        <f>M17*34600</f>
        <v>45014600</v>
      </c>
      <c r="Q17" s="16">
        <f>P17*0.24193</f>
        <v>10890382.178</v>
      </c>
      <c r="R17" s="16">
        <f>P17-Q17-S17</f>
        <v>31873487.821999997</v>
      </c>
      <c r="S17" s="16">
        <f>P17*0.05</f>
        <v>2250730</v>
      </c>
      <c r="T17" s="16"/>
    </row>
  </sheetData>
  <sheetProtection/>
  <mergeCells count="22">
    <mergeCell ref="Q1:T1"/>
    <mergeCell ref="D5:D6"/>
    <mergeCell ref="K4:L4"/>
    <mergeCell ref="G3:G5"/>
    <mergeCell ref="P4:P5"/>
    <mergeCell ref="I3:I5"/>
    <mergeCell ref="A2:T2"/>
    <mergeCell ref="A3:A6"/>
    <mergeCell ref="B3:B6"/>
    <mergeCell ref="C3:D4"/>
    <mergeCell ref="C5:C6"/>
    <mergeCell ref="F3:F6"/>
    <mergeCell ref="M3:O3"/>
    <mergeCell ref="M4:M5"/>
    <mergeCell ref="N4:O4"/>
    <mergeCell ref="T3:T5"/>
    <mergeCell ref="E3:E6"/>
    <mergeCell ref="Q4:S4"/>
    <mergeCell ref="H3:H5"/>
    <mergeCell ref="J3:L3"/>
    <mergeCell ref="J4:J5"/>
    <mergeCell ref="P3:S3"/>
  </mergeCells>
  <printOptions horizontalCentered="1"/>
  <pageMargins left="0.11811023622047245" right="0.11811023622047245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adm94</cp:lastModifiedBy>
  <cp:lastPrinted>2013-04-18T08:09:23Z</cp:lastPrinted>
  <dcterms:created xsi:type="dcterms:W3CDTF">2013-02-25T16:57:57Z</dcterms:created>
  <dcterms:modified xsi:type="dcterms:W3CDTF">2013-04-18T12:11:08Z</dcterms:modified>
  <cp:category/>
  <cp:version/>
  <cp:contentType/>
  <cp:contentStatus/>
</cp:coreProperties>
</file>